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A1F9F800-4F66-47FA-B238-6944566E76C7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 s="1"/>
  <c r="L44" i="8"/>
  <c r="L43" i="8"/>
  <c r="M43" i="8"/>
  <c r="N43" i="8"/>
  <c r="L32" i="8"/>
  <c r="L31" i="8"/>
  <c r="M31" i="8"/>
  <c r="N31" i="8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AC19" i="7"/>
  <c r="L44" i="7"/>
  <c r="L43" i="7"/>
  <c r="M43" i="7"/>
  <c r="N43" i="7"/>
  <c r="L32" i="7"/>
  <c r="L31" i="7"/>
  <c r="M31" i="7"/>
  <c r="N31" i="7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L27" i="12" l="1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C30" i="17" l="1"/>
  <c r="AP41" i="17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C30" i="9" l="1"/>
  <c r="AR27" i="16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9" i="9" l="1"/>
  <c r="AR20" i="9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<sst xmlns="http://schemas.openxmlformats.org/spreadsheetml/2006/main" count="3300" uniqueCount="40">
  <si>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</si>
  <si>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</si>
  <si>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</si>
  <si>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</si>
  <si>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</si>
  <si>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</si>
  <si>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</si>
  <si>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</si>
  <si>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</si>
  <si>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</si>
  <si>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</si>
  <si>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</si>
  <si>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</si>
  <si>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</si>
  <si>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</si>
  <si>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</si>
  <si>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</si>
  <si>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</si>
  <si>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</si>
  <si>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</si>
  <si>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</si>
  <si>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</si>
  <si>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</si>
  <si>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</si>
  <si>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</si>
  <si>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</si>
  <si>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</si>
  <si>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</si>
  <si>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</si>
  <si>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</si>
  <si>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</si>
  <si>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</si>
  <si>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</si>
  <si>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</si>
  <si>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</si>
  <si>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</si>
  <si>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</si>
  <si>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</si>
  <si>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</si>
  <si>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2020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</si>
</sst>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9" xfId="2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7" xfId="3" applyNumberFormat="1" applyFont="1" applyFill="1" applyBorder="1" applyAlignment="1">
      <alignment horizontal="center" vertical="center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5725020</v>
      </c>
      <c r="C15" s="2"/>
      <c r="D15" s="2">
        <v>2444550</v>
      </c>
      <c r="E15" s="2"/>
      <c r="F15" s="2">
        <v>0</v>
      </c>
      <c r="G15" s="2"/>
      <c r="H15" s="2">
        <v>9016240</v>
      </c>
      <c r="I15" s="2"/>
      <c r="J15" s="2"/>
      <c r="K15" s="2"/>
      <c r="L15" s="1">
        <f>B15+D15+F15+H15+J15</f>
        <v>17185810</v>
      </c>
      <c r="M15" s="13">
        <f>C15+E15+G15+I15+K15</f>
        <v>0</v>
      </c>
      <c r="N15" s="14">
        <f>L15+M15</f>
        <v>17185810</v>
      </c>
      <c r="P15" s="3" t="s">
        <v>12</v>
      </c>
      <c r="Q15" s="2">
        <v>1284</v>
      </c>
      <c r="R15" s="2">
        <v>0</v>
      </c>
      <c r="S15" s="2">
        <v>379</v>
      </c>
      <c r="T15" s="2">
        <v>0</v>
      </c>
      <c r="U15" s="2">
        <v>48</v>
      </c>
      <c r="V15" s="2">
        <v>0</v>
      </c>
      <c r="W15" s="2">
        <v>3268</v>
      </c>
      <c r="X15" s="2">
        <v>0</v>
      </c>
      <c r="Y15" s="2">
        <v>0</v>
      </c>
      <c r="Z15" s="2">
        <v>0</v>
      </c>
      <c r="AA15" s="1">
        <f>Q15+S15+U15+W15+Y15</f>
        <v>4979</v>
      </c>
      <c r="AB15" s="13">
        <f>R15+T15+V15+X15+Z15</f>
        <v>0</v>
      </c>
      <c r="AC15" s="14">
        <f>AA15+AB15</f>
        <v>4979</v>
      </c>
      <c r="AE15" s="3" t="s">
        <v>12</v>
      </c>
      <c r="AF15" s="2">
        <f>IFERROR(B15/Q15, "N.A.")</f>
        <v>4458.7383177570091</v>
      </c>
      <c r="AG15" s="2" t="str">
        <f t="shared" ref="AG15:AP19" si="0">IFERROR(C15/R15, "N.A.")</f>
        <v>N.A.</v>
      </c>
      <c r="AH15" s="2">
        <f t="shared" si="0"/>
        <v>6450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>
        <f t="shared" si="0"/>
        <v>2758.9473684210525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3451.6589676641897</v>
      </c>
      <c r="AQ15" s="13" t="str">
        <f t="shared" ref="AQ15" si="1">IFERROR(M15/AB15, "N.A.")</f>
        <v>N.A.</v>
      </c>
      <c r="AR15" s="14">
        <f t="shared" ref="AR15" si="2">IFERROR(N15/AC15, "N.A.")</f>
        <v>3451.6589676641897</v>
      </c>
    </row>
    <row r="16" spans="1:44" ht="15" customHeight="1" thickBot="1" x14ac:dyDescent="0.3">
      <c r="A16" s="3" t="s">
        <v>13</v>
      </c>
      <c r="B16" s="2">
        <v>966795</v>
      </c>
      <c r="C16" s="2">
        <v>1245200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966795</v>
      </c>
      <c r="M16" s="13">
        <f t="shared" ref="M16:M18" si="4">C16+E16+G16+I16+K16</f>
        <v>1245200</v>
      </c>
      <c r="N16" s="14">
        <f t="shared" ref="N16:N18" si="5">L16+M16</f>
        <v>2211995</v>
      </c>
      <c r="P16" s="3" t="s">
        <v>13</v>
      </c>
      <c r="Q16" s="2">
        <v>535</v>
      </c>
      <c r="R16" s="2">
        <v>283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535</v>
      </c>
      <c r="AB16" s="13">
        <f t="shared" ref="AB16:AB18" si="7">R16+T16+V16+X16+Z16</f>
        <v>283</v>
      </c>
      <c r="AC16" s="14">
        <f t="shared" ref="AC16:AC18" si="8">AA16+AB16</f>
        <v>818</v>
      </c>
      <c r="AE16" s="3" t="s">
        <v>13</v>
      </c>
      <c r="AF16" s="2">
        <f t="shared" ref="AF16:AF19" si="9">IFERROR(B16/Q16, "N.A.")</f>
        <v>1807.0934579439252</v>
      </c>
      <c r="AG16" s="2">
        <f t="shared" si="0"/>
        <v>4400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1807.0934579439252</v>
      </c>
      <c r="AQ16" s="13">
        <f t="shared" ref="AQ16:AQ18" si="11">IFERROR(M16/AB16, "N.A.")</f>
        <v>4400</v>
      </c>
      <c r="AR16" s="14">
        <f t="shared" ref="AR16:AR18" si="12">IFERROR(N16/AC16, "N.A.")</f>
        <v>2704.1503667481661</v>
      </c>
    </row>
    <row r="17" spans="1:44" ht="15" customHeight="1" thickBot="1" x14ac:dyDescent="0.3">
      <c r="A17" s="3" t="s">
        <v>14</v>
      </c>
      <c r="B17" s="2">
        <v>8563657.9999999981</v>
      </c>
      <c r="C17" s="2">
        <v>112691950.00000001</v>
      </c>
      <c r="D17" s="2">
        <v>8408910</v>
      </c>
      <c r="E17" s="2"/>
      <c r="F17" s="2"/>
      <c r="G17" s="2">
        <v>9418700</v>
      </c>
      <c r="H17" s="2"/>
      <c r="I17" s="2">
        <v>621780</v>
      </c>
      <c r="J17" s="2">
        <v>0</v>
      </c>
      <c r="K17" s="2"/>
      <c r="L17" s="1">
        <f t="shared" si="3"/>
        <v>16972568</v>
      </c>
      <c r="M17" s="13">
        <f t="shared" si="4"/>
        <v>122732430.00000001</v>
      </c>
      <c r="N17" s="14">
        <f t="shared" si="5"/>
        <v>139704998</v>
      </c>
      <c r="P17" s="3" t="s">
        <v>14</v>
      </c>
      <c r="Q17" s="2">
        <v>3621</v>
      </c>
      <c r="R17" s="2">
        <v>21014</v>
      </c>
      <c r="S17" s="2">
        <v>1522</v>
      </c>
      <c r="T17" s="2">
        <v>0</v>
      </c>
      <c r="U17" s="2">
        <v>0</v>
      </c>
      <c r="V17" s="2">
        <v>855</v>
      </c>
      <c r="W17" s="2">
        <v>0</v>
      </c>
      <c r="X17" s="2">
        <v>753</v>
      </c>
      <c r="Y17" s="2">
        <v>416</v>
      </c>
      <c r="Z17" s="2">
        <v>0</v>
      </c>
      <c r="AA17" s="1">
        <f t="shared" si="6"/>
        <v>5559</v>
      </c>
      <c r="AB17" s="13">
        <f t="shared" si="7"/>
        <v>22622</v>
      </c>
      <c r="AC17" s="14">
        <f t="shared" si="8"/>
        <v>28181</v>
      </c>
      <c r="AE17" s="3" t="s">
        <v>14</v>
      </c>
      <c r="AF17" s="2">
        <f t="shared" si="9"/>
        <v>2364.998066832366</v>
      </c>
      <c r="AG17" s="2">
        <f t="shared" si="0"/>
        <v>5362.7081945369764</v>
      </c>
      <c r="AH17" s="2">
        <f t="shared" si="0"/>
        <v>5524.9080157687249</v>
      </c>
      <c r="AI17" s="2" t="str">
        <f t="shared" si="0"/>
        <v>N.A.</v>
      </c>
      <c r="AJ17" s="2" t="str">
        <f t="shared" si="0"/>
        <v>N.A.</v>
      </c>
      <c r="AK17" s="2">
        <f t="shared" si="0"/>
        <v>11016.023391812865</v>
      </c>
      <c r="AL17" s="2" t="str">
        <f t="shared" si="0"/>
        <v>N.A.</v>
      </c>
      <c r="AM17" s="2">
        <f t="shared" si="0"/>
        <v>825.73705179282865</v>
      </c>
      <c r="AN17" s="2">
        <f t="shared" si="0"/>
        <v>0</v>
      </c>
      <c r="AO17" s="2" t="str">
        <f t="shared" si="0"/>
        <v>N.A.</v>
      </c>
      <c r="AP17" s="15">
        <f t="shared" si="10"/>
        <v>3053.1692750494694</v>
      </c>
      <c r="AQ17" s="13">
        <f t="shared" si="11"/>
        <v>5425.3571744319697</v>
      </c>
      <c r="AR17" s="14">
        <f t="shared" si="12"/>
        <v>4957.4180476207375</v>
      </c>
    </row>
    <row r="18" spans="1:44" ht="15" customHeight="1" thickBot="1" x14ac:dyDescent="0.3">
      <c r="A18" s="3" t="s">
        <v>15</v>
      </c>
      <c r="B18" s="2">
        <v>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3"/>
        <v>0</v>
      </c>
      <c r="M18" s="13">
        <f t="shared" si="4"/>
        <v>0</v>
      </c>
      <c r="N18" s="14">
        <f t="shared" si="5"/>
        <v>0</v>
      </c>
      <c r="P18" s="3" t="s">
        <v>15</v>
      </c>
      <c r="Q18" s="2">
        <v>175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175</v>
      </c>
      <c r="AB18" s="13">
        <f t="shared" si="7"/>
        <v>0</v>
      </c>
      <c r="AC18" s="21">
        <f t="shared" si="8"/>
        <v>175</v>
      </c>
      <c r="AE18" s="3" t="s">
        <v>15</v>
      </c>
      <c r="AF18" s="2">
        <f t="shared" si="9"/>
        <v>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0</v>
      </c>
      <c r="AQ18" s="13" t="str">
        <f t="shared" si="11"/>
        <v>N.A.</v>
      </c>
      <c r="AR18" s="14">
        <f t="shared" si="12"/>
        <v>0</v>
      </c>
    </row>
    <row r="19" spans="1:44" ht="15" customHeight="1" thickBot="1" x14ac:dyDescent="0.3">
      <c r="A19" s="4" t="s">
        <v>16</v>
      </c>
      <c r="B19" s="2">
        <v>15255473</v>
      </c>
      <c r="C19" s="2">
        <v>113937150.00000003</v>
      </c>
      <c r="D19" s="2">
        <v>10853459.999999998</v>
      </c>
      <c r="E19" s="2"/>
      <c r="F19" s="2">
        <v>0</v>
      </c>
      <c r="G19" s="2">
        <v>9418700</v>
      </c>
      <c r="H19" s="2">
        <v>9016240</v>
      </c>
      <c r="I19" s="2">
        <v>621780</v>
      </c>
      <c r="J19" s="2">
        <v>0</v>
      </c>
      <c r="K19" s="2"/>
      <c r="L19" s="1">
        <f t="shared" ref="L19" si="13">B19+D19+F19+H19+J19</f>
        <v>35125173</v>
      </c>
      <c r="M19" s="13">
        <f t="shared" ref="M19" si="14">C19+E19+G19+I19+K19</f>
        <v>123977630.00000003</v>
      </c>
      <c r="N19" s="21">
        <f t="shared" ref="N19" si="15">L19+M19</f>
        <v>159102803.00000003</v>
      </c>
      <c r="P19" s="4" t="s">
        <v>16</v>
      </c>
      <c r="Q19" s="2">
        <v>5615</v>
      </c>
      <c r="R19" s="2">
        <v>21297</v>
      </c>
      <c r="S19" s="2">
        <v>1901</v>
      </c>
      <c r="T19" s="2">
        <v>0</v>
      </c>
      <c r="U19" s="2">
        <v>48</v>
      </c>
      <c r="V19" s="2">
        <v>855</v>
      </c>
      <c r="W19" s="2">
        <v>3268</v>
      </c>
      <c r="X19" s="2">
        <v>753</v>
      </c>
      <c r="Y19" s="2">
        <v>416</v>
      </c>
      <c r="Z19" s="2">
        <v>0</v>
      </c>
      <c r="AA19" s="1">
        <f t="shared" ref="AA19" si="16">Q19+S19+U19+W19+Y19</f>
        <v>11248</v>
      </c>
      <c r="AB19" s="13">
        <f t="shared" ref="AB19" si="17">R19+T19+V19+X19+Z19</f>
        <v>22905</v>
      </c>
      <c r="AC19" s="14">
        <f t="shared" ref="AC19" si="18">AA19+AB19</f>
        <v>34153</v>
      </c>
      <c r="AE19" s="4" t="s">
        <v>16</v>
      </c>
      <c r="AF19" s="2">
        <f t="shared" si="9"/>
        <v>2716.914158504007</v>
      </c>
      <c r="AG19" s="2">
        <f t="shared" si="0"/>
        <v>5349.9154810536711</v>
      </c>
      <c r="AH19" s="2">
        <f t="shared" si="0"/>
        <v>5709.3424513413984</v>
      </c>
      <c r="AI19" s="2" t="str">
        <f t="shared" si="0"/>
        <v>N.A.</v>
      </c>
      <c r="AJ19" s="2">
        <f t="shared" si="0"/>
        <v>0</v>
      </c>
      <c r="AK19" s="2">
        <f t="shared" si="0"/>
        <v>11016.023391812865</v>
      </c>
      <c r="AL19" s="2">
        <f t="shared" si="0"/>
        <v>2758.9473684210525</v>
      </c>
      <c r="AM19" s="2">
        <f t="shared" si="0"/>
        <v>825.73705179282865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3122.7927631578946</v>
      </c>
      <c r="AQ19" s="13">
        <f t="shared" ref="AQ19" si="20">IFERROR(M19/AB19, "N.A.")</f>
        <v>5412.6884959615818</v>
      </c>
      <c r="AR19" s="14">
        <f t="shared" ref="AR19" si="21">IFERROR(N19/AC19, "N.A.")</f>
        <v>4658.5308172049317</v>
      </c>
    </row>
    <row r="20" spans="1:44" ht="15" customHeight="1" thickBot="1" x14ac:dyDescent="0.3">
      <c r="A20" s="5" t="s">
        <v>0</v>
      </c>
      <c r="B20" s="44">
        <f>B19+C19</f>
        <v>129192623.00000003</v>
      </c>
      <c r="C20" s="45"/>
      <c r="D20" s="44">
        <f>D19+E19</f>
        <v>10853459.999999998</v>
      </c>
      <c r="E20" s="45"/>
      <c r="F20" s="44">
        <f>F19+G19</f>
        <v>9418700</v>
      </c>
      <c r="G20" s="45"/>
      <c r="H20" s="44">
        <f>H19+I19</f>
        <v>9638020</v>
      </c>
      <c r="I20" s="45"/>
      <c r="J20" s="44">
        <f>J19+K19</f>
        <v>0</v>
      </c>
      <c r="K20" s="45"/>
      <c r="L20" s="44">
        <f>L19+M19</f>
        <v>159102803.00000003</v>
      </c>
      <c r="M20" s="46"/>
      <c r="N20" s="22">
        <f>B20+D20+F20+H20+J20</f>
        <v>159102803.00000003</v>
      </c>
      <c r="P20" s="5" t="s">
        <v>0</v>
      </c>
      <c r="Q20" s="44">
        <f>Q19+R19</f>
        <v>26912</v>
      </c>
      <c r="R20" s="45"/>
      <c r="S20" s="44">
        <f>S19+T19</f>
        <v>1901</v>
      </c>
      <c r="T20" s="45"/>
      <c r="U20" s="44">
        <f>U19+V19</f>
        <v>903</v>
      </c>
      <c r="V20" s="45"/>
      <c r="W20" s="44">
        <f>W19+X19</f>
        <v>4021</v>
      </c>
      <c r="X20" s="45"/>
      <c r="Y20" s="44">
        <f>Y19+Z19</f>
        <v>416</v>
      </c>
      <c r="Z20" s="45"/>
      <c r="AA20" s="44">
        <f>AA19+AB19</f>
        <v>34153</v>
      </c>
      <c r="AB20" s="45"/>
      <c r="AC20" s="23">
        <f>Q20+S20+U20+W20+Y20</f>
        <v>34153</v>
      </c>
      <c r="AE20" s="5" t="s">
        <v>0</v>
      </c>
      <c r="AF20" s="24">
        <f>IFERROR(B20/Q20,"N.A.")</f>
        <v>4800.5582268133185</v>
      </c>
      <c r="AG20" s="25"/>
      <c r="AH20" s="24">
        <f>IFERROR(D20/S20,"N.A.")</f>
        <v>5709.3424513413984</v>
      </c>
      <c r="AI20" s="25"/>
      <c r="AJ20" s="24">
        <f>IFERROR(F20/U20,"N.A.")</f>
        <v>10430.454042081949</v>
      </c>
      <c r="AK20" s="25"/>
      <c r="AL20" s="24">
        <f>IFERROR(H20/W20,"N.A.")</f>
        <v>2396.9211638895799</v>
      </c>
      <c r="AM20" s="25"/>
      <c r="AN20" s="24">
        <f>IFERROR(J20/Y20,"N.A.")</f>
        <v>0</v>
      </c>
      <c r="AO20" s="25"/>
      <c r="AP20" s="24">
        <f>IFERROR(L20/AA20,"N.A.")</f>
        <v>4658.5308172049317</v>
      </c>
      <c r="AQ20" s="25"/>
      <c r="AR20" s="16">
        <f>IFERROR(N20/AC20, "N.A.")</f>
        <v>4658.5308172049317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5056800</v>
      </c>
      <c r="C27" s="2"/>
      <c r="D27" s="2"/>
      <c r="E27" s="2"/>
      <c r="F27" s="2"/>
      <c r="G27" s="2"/>
      <c r="H27" s="2">
        <v>4177020</v>
      </c>
      <c r="I27" s="2"/>
      <c r="J27" s="2"/>
      <c r="K27" s="2"/>
      <c r="L27" s="1">
        <f>B27+D27+F27+H27+J27</f>
        <v>9233820</v>
      </c>
      <c r="M27" s="13">
        <f>C27+E27+G27+I27+K27</f>
        <v>0</v>
      </c>
      <c r="N27" s="14">
        <f>L27+M27</f>
        <v>9233820</v>
      </c>
      <c r="P27" s="3" t="s">
        <v>12</v>
      </c>
      <c r="Q27" s="2">
        <v>1014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1626</v>
      </c>
      <c r="X27" s="2">
        <v>0</v>
      </c>
      <c r="Y27" s="2">
        <v>0</v>
      </c>
      <c r="Z27" s="2">
        <v>0</v>
      </c>
      <c r="AA27" s="1">
        <f>Q27+S27+U27+W27+Y27</f>
        <v>2640</v>
      </c>
      <c r="AB27" s="13">
        <f>R27+T27+V27+X27+Z27</f>
        <v>0</v>
      </c>
      <c r="AC27" s="14">
        <f>AA27+AB27</f>
        <v>2640</v>
      </c>
      <c r="AE27" s="3" t="s">
        <v>12</v>
      </c>
      <c r="AF27" s="2">
        <f>IFERROR(B27/Q27, "N.A.")</f>
        <v>4986.9822485207096</v>
      </c>
      <c r="AG27" s="2" t="str">
        <f t="shared" ref="AG27:AG31" si="22">IFERROR(C27/R27, "N.A.")</f>
        <v>N.A.</v>
      </c>
      <c r="AH27" s="2" t="str">
        <f t="shared" ref="AH27:AH31" si="23">IFERROR(D27/S27, "N.A.")</f>
        <v>N.A.</v>
      </c>
      <c r="AI27" s="2" t="str">
        <f t="shared" ref="AI27:AI31" si="24">IFERROR(E27/T27, "N.A.")</f>
        <v>N.A.</v>
      </c>
      <c r="AJ27" s="2" t="str">
        <f t="shared" ref="AJ27:AJ31" si="25">IFERROR(F27/U27, "N.A.")</f>
        <v>N.A.</v>
      </c>
      <c r="AK27" s="2" t="str">
        <f t="shared" ref="AK27:AK31" si="26">IFERROR(G27/V27, "N.A.")</f>
        <v>N.A.</v>
      </c>
      <c r="AL27" s="2">
        <f t="shared" ref="AL27:AL31" si="27">IFERROR(H27/W27, "N.A.")</f>
        <v>2568.8929889298893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3497.659090909091</v>
      </c>
      <c r="AQ27" s="13" t="str">
        <f t="shared" ref="AQ27:AQ30" si="32">IFERROR(M27/AB27, "N.A.")</f>
        <v>N.A.</v>
      </c>
      <c r="AR27" s="14">
        <f t="shared" ref="AR27:AR30" si="33">IFERROR(N27/AC27, "N.A.")</f>
        <v>3497.659090909091</v>
      </c>
    </row>
    <row r="28" spans="1:44" ht="15" customHeight="1" thickBot="1" x14ac:dyDescent="0.3">
      <c r="A28" s="3" t="s">
        <v>13</v>
      </c>
      <c r="B28" s="2">
        <v>792000</v>
      </c>
      <c r="C28" s="2">
        <v>1245200</v>
      </c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792000</v>
      </c>
      <c r="M28" s="13">
        <f t="shared" ref="M28:M30" si="35">C28+E28+G28+I28+K28</f>
        <v>1245200</v>
      </c>
      <c r="N28" s="14">
        <f t="shared" ref="N28:N30" si="36">L28+M28</f>
        <v>2037200</v>
      </c>
      <c r="P28" s="3" t="s">
        <v>13</v>
      </c>
      <c r="Q28" s="2">
        <v>264</v>
      </c>
      <c r="R28" s="2">
        <v>283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264</v>
      </c>
      <c r="AB28" s="13">
        <f t="shared" ref="AB28:AB30" si="38">R28+T28+V28+X28+Z28</f>
        <v>283</v>
      </c>
      <c r="AC28" s="14">
        <f t="shared" ref="AC28:AC30" si="39">AA28+AB28</f>
        <v>547</v>
      </c>
      <c r="AE28" s="3" t="s">
        <v>13</v>
      </c>
      <c r="AF28" s="2">
        <f t="shared" ref="AF28:AF31" si="40">IFERROR(B28/Q28, "N.A.")</f>
        <v>3000</v>
      </c>
      <c r="AG28" s="2">
        <f t="shared" si="22"/>
        <v>4400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3000</v>
      </c>
      <c r="AQ28" s="13">
        <f t="shared" si="32"/>
        <v>4400</v>
      </c>
      <c r="AR28" s="14">
        <f t="shared" si="33"/>
        <v>3724.3144424131629</v>
      </c>
    </row>
    <row r="29" spans="1:44" ht="15" customHeight="1" thickBot="1" x14ac:dyDescent="0.3">
      <c r="A29" s="3" t="s">
        <v>14</v>
      </c>
      <c r="B29" s="2">
        <v>3520669.9999999995</v>
      </c>
      <c r="C29" s="2">
        <v>73197050</v>
      </c>
      <c r="D29" s="2">
        <v>7789710</v>
      </c>
      <c r="E29" s="2"/>
      <c r="F29" s="2"/>
      <c r="G29" s="2">
        <v>6309800</v>
      </c>
      <c r="H29" s="2"/>
      <c r="I29" s="2">
        <v>621780</v>
      </c>
      <c r="J29" s="2"/>
      <c r="K29" s="2"/>
      <c r="L29" s="1">
        <f t="shared" si="34"/>
        <v>11310380</v>
      </c>
      <c r="M29" s="13">
        <f t="shared" si="35"/>
        <v>80128630</v>
      </c>
      <c r="N29" s="14">
        <f t="shared" si="36"/>
        <v>91439010</v>
      </c>
      <c r="P29" s="3" t="s">
        <v>14</v>
      </c>
      <c r="Q29" s="2">
        <v>1336</v>
      </c>
      <c r="R29" s="2">
        <v>12637</v>
      </c>
      <c r="S29" s="2">
        <v>1474</v>
      </c>
      <c r="T29" s="2">
        <v>0</v>
      </c>
      <c r="U29" s="2">
        <v>0</v>
      </c>
      <c r="V29" s="2">
        <v>614</v>
      </c>
      <c r="W29" s="2">
        <v>0</v>
      </c>
      <c r="X29" s="2">
        <v>289</v>
      </c>
      <c r="Y29" s="2">
        <v>0</v>
      </c>
      <c r="Z29" s="2">
        <v>0</v>
      </c>
      <c r="AA29" s="1">
        <f t="shared" si="37"/>
        <v>2810</v>
      </c>
      <c r="AB29" s="13">
        <f t="shared" si="38"/>
        <v>13540</v>
      </c>
      <c r="AC29" s="14">
        <f t="shared" si="39"/>
        <v>16350</v>
      </c>
      <c r="AE29" s="3" t="s">
        <v>14</v>
      </c>
      <c r="AF29" s="2">
        <f t="shared" si="40"/>
        <v>2635.2320359281434</v>
      </c>
      <c r="AG29" s="2">
        <f t="shared" si="22"/>
        <v>5792.2806045738707</v>
      </c>
      <c r="AH29" s="2">
        <f t="shared" si="23"/>
        <v>5284.7421981004072</v>
      </c>
      <c r="AI29" s="2" t="str">
        <f t="shared" si="24"/>
        <v>N.A.</v>
      </c>
      <c r="AJ29" s="2" t="str">
        <f t="shared" si="25"/>
        <v>N.A.</v>
      </c>
      <c r="AK29" s="2">
        <f t="shared" si="26"/>
        <v>10276.547231270359</v>
      </c>
      <c r="AL29" s="2" t="str">
        <f t="shared" si="27"/>
        <v>N.A.</v>
      </c>
      <c r="AM29" s="2">
        <f t="shared" si="28"/>
        <v>2151.4878892733564</v>
      </c>
      <c r="AN29" s="2" t="str">
        <f t="shared" si="29"/>
        <v>N.A.</v>
      </c>
      <c r="AO29" s="2" t="str">
        <f t="shared" si="30"/>
        <v>N.A.</v>
      </c>
      <c r="AP29" s="15">
        <f t="shared" si="31"/>
        <v>4025.0462633451957</v>
      </c>
      <c r="AQ29" s="13">
        <f t="shared" si="32"/>
        <v>5917.9194977843426</v>
      </c>
      <c r="AR29" s="14">
        <f t="shared" si="33"/>
        <v>5592.6</v>
      </c>
    </row>
    <row r="30" spans="1:44" ht="15" customHeight="1" thickBot="1" x14ac:dyDescent="0.3">
      <c r="A30" s="3" t="s">
        <v>15</v>
      </c>
      <c r="B30" s="2">
        <v>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34"/>
        <v>0</v>
      </c>
      <c r="M30" s="13">
        <f t="shared" si="35"/>
        <v>0</v>
      </c>
      <c r="N30" s="14">
        <f t="shared" si="36"/>
        <v>0</v>
      </c>
      <c r="P30" s="3" t="s">
        <v>15</v>
      </c>
      <c r="Q30" s="2">
        <v>175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175</v>
      </c>
      <c r="AB30" s="13">
        <f t="shared" si="38"/>
        <v>0</v>
      </c>
      <c r="AC30" s="21">
        <f t="shared" si="39"/>
        <v>175</v>
      </c>
      <c r="AE30" s="3" t="s">
        <v>15</v>
      </c>
      <c r="AF30" s="2">
        <f t="shared" si="40"/>
        <v>0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0</v>
      </c>
      <c r="AQ30" s="13" t="str">
        <f t="shared" si="32"/>
        <v>N.A.</v>
      </c>
      <c r="AR30" s="14">
        <f t="shared" si="33"/>
        <v>0</v>
      </c>
    </row>
    <row r="31" spans="1:44" ht="15" customHeight="1" thickBot="1" x14ac:dyDescent="0.3">
      <c r="A31" s="4" t="s">
        <v>16</v>
      </c>
      <c r="B31" s="2">
        <v>9369470</v>
      </c>
      <c r="C31" s="2">
        <v>74442250.00000003</v>
      </c>
      <c r="D31" s="2">
        <v>7789710</v>
      </c>
      <c r="E31" s="2"/>
      <c r="F31" s="2"/>
      <c r="G31" s="2">
        <v>6309800</v>
      </c>
      <c r="H31" s="2">
        <v>4177020</v>
      </c>
      <c r="I31" s="2">
        <v>621780</v>
      </c>
      <c r="J31" s="2"/>
      <c r="K31" s="2"/>
      <c r="L31" s="1">
        <f t="shared" ref="L31" si="41">B31+D31+F31+H31+J31</f>
        <v>21336200</v>
      </c>
      <c r="M31" s="13">
        <f t="shared" ref="M31" si="42">C31+E31+G31+I31+K31</f>
        <v>81373830.00000003</v>
      </c>
      <c r="N31" s="21">
        <f t="shared" ref="N31" si="43">L31+M31</f>
        <v>102710030.00000003</v>
      </c>
      <c r="P31" s="4" t="s">
        <v>16</v>
      </c>
      <c r="Q31" s="2">
        <v>2789</v>
      </c>
      <c r="R31" s="2">
        <v>12920</v>
      </c>
      <c r="S31" s="2">
        <v>1474</v>
      </c>
      <c r="T31" s="2">
        <v>0</v>
      </c>
      <c r="U31" s="2">
        <v>0</v>
      </c>
      <c r="V31" s="2">
        <v>614</v>
      </c>
      <c r="W31" s="2">
        <v>1626</v>
      </c>
      <c r="X31" s="2">
        <v>289</v>
      </c>
      <c r="Y31" s="2">
        <v>0</v>
      </c>
      <c r="Z31" s="2">
        <v>0</v>
      </c>
      <c r="AA31" s="1">
        <f t="shared" ref="AA31" si="44">Q31+S31+U31+W31+Y31</f>
        <v>5889</v>
      </c>
      <c r="AB31" s="13">
        <f t="shared" ref="AB31" si="45">R31+T31+V31+X31+Z31</f>
        <v>13823</v>
      </c>
      <c r="AC31" s="14">
        <f t="shared" ref="AC31" si="46">AA31+AB31</f>
        <v>19712</v>
      </c>
      <c r="AE31" s="4" t="s">
        <v>16</v>
      </c>
      <c r="AF31" s="2">
        <f t="shared" si="40"/>
        <v>3359.4370742201504</v>
      </c>
      <c r="AG31" s="2">
        <f t="shared" si="22"/>
        <v>5761.7840557275567</v>
      </c>
      <c r="AH31" s="2">
        <f t="shared" si="23"/>
        <v>5284.7421981004072</v>
      </c>
      <c r="AI31" s="2" t="str">
        <f t="shared" si="24"/>
        <v>N.A.</v>
      </c>
      <c r="AJ31" s="2" t="str">
        <f t="shared" si="25"/>
        <v>N.A.</v>
      </c>
      <c r="AK31" s="2">
        <f t="shared" si="26"/>
        <v>10276.547231270359</v>
      </c>
      <c r="AL31" s="2">
        <f t="shared" si="27"/>
        <v>2568.8929889298893</v>
      </c>
      <c r="AM31" s="2">
        <f t="shared" si="28"/>
        <v>2151.4878892733564</v>
      </c>
      <c r="AN31" s="2" t="str">
        <f t="shared" si="29"/>
        <v>N.A.</v>
      </c>
      <c r="AO31" s="2" t="str">
        <f t="shared" si="30"/>
        <v>N.A.</v>
      </c>
      <c r="AP31" s="15">
        <f t="shared" ref="AP31" si="47">IFERROR(L31/AA31, "N.A.")</f>
        <v>3623.0599422652404</v>
      </c>
      <c r="AQ31" s="13">
        <f t="shared" ref="AQ31" si="48">IFERROR(M31/AB31, "N.A.")</f>
        <v>5886.8429429212201</v>
      </c>
      <c r="AR31" s="14">
        <f t="shared" ref="AR31" si="49">IFERROR(N31/AC31, "N.A.")</f>
        <v>5210.5331777597421</v>
      </c>
    </row>
    <row r="32" spans="1:44" ht="15" customHeight="1" thickBot="1" x14ac:dyDescent="0.3">
      <c r="A32" s="5" t="s">
        <v>0</v>
      </c>
      <c r="B32" s="44">
        <f>B31+C31</f>
        <v>83811720.00000003</v>
      </c>
      <c r="C32" s="45"/>
      <c r="D32" s="44">
        <f>D31+E31</f>
        <v>7789710</v>
      </c>
      <c r="E32" s="45"/>
      <c r="F32" s="44">
        <f>F31+G31</f>
        <v>6309800</v>
      </c>
      <c r="G32" s="45"/>
      <c r="H32" s="44">
        <f>H31+I31</f>
        <v>4798800</v>
      </c>
      <c r="I32" s="45"/>
      <c r="J32" s="44">
        <f>J31+K31</f>
        <v>0</v>
      </c>
      <c r="K32" s="45"/>
      <c r="L32" s="44">
        <f>L31+M31</f>
        <v>102710030.00000003</v>
      </c>
      <c r="M32" s="46"/>
      <c r="N32" s="22">
        <f>B32+D32+F32+H32+J32</f>
        <v>102710030.00000003</v>
      </c>
      <c r="P32" s="5" t="s">
        <v>0</v>
      </c>
      <c r="Q32" s="44">
        <f>Q31+R31</f>
        <v>15709</v>
      </c>
      <c r="R32" s="45"/>
      <c r="S32" s="44">
        <f>S31+T31</f>
        <v>1474</v>
      </c>
      <c r="T32" s="45"/>
      <c r="U32" s="44">
        <f>U31+V31</f>
        <v>614</v>
      </c>
      <c r="V32" s="45"/>
      <c r="W32" s="44">
        <f>W31+X31</f>
        <v>1915</v>
      </c>
      <c r="X32" s="45"/>
      <c r="Y32" s="44">
        <f>Y31+Z31</f>
        <v>0</v>
      </c>
      <c r="Z32" s="45"/>
      <c r="AA32" s="44">
        <f>AA31+AB31</f>
        <v>19712</v>
      </c>
      <c r="AB32" s="45"/>
      <c r="AC32" s="23">
        <f>Q32+S32+U32+W32+Y32</f>
        <v>19712</v>
      </c>
      <c r="AE32" s="5" t="s">
        <v>0</v>
      </c>
      <c r="AF32" s="24">
        <f>IFERROR(B32/Q32,"N.A.")</f>
        <v>5335.2676809472296</v>
      </c>
      <c r="AG32" s="25"/>
      <c r="AH32" s="24">
        <f>IFERROR(D32/S32,"N.A.")</f>
        <v>5284.7421981004072</v>
      </c>
      <c r="AI32" s="25"/>
      <c r="AJ32" s="24">
        <f>IFERROR(F32/U32,"N.A.")</f>
        <v>10276.547231270359</v>
      </c>
      <c r="AK32" s="25"/>
      <c r="AL32" s="24">
        <f>IFERROR(H32/W32,"N.A.")</f>
        <v>2505.9007832898174</v>
      </c>
      <c r="AM32" s="25"/>
      <c r="AN32" s="24" t="str">
        <f>IFERROR(J32/Y32,"N.A.")</f>
        <v>N.A.</v>
      </c>
      <c r="AO32" s="25"/>
      <c r="AP32" s="24">
        <f>IFERROR(L32/AA32,"N.A.")</f>
        <v>5210.5331777597421</v>
      </c>
      <c r="AQ32" s="25"/>
      <c r="AR32" s="16">
        <f>IFERROR(N32/AC32, "N.A.")</f>
        <v>5210.5331777597421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668220.00000000012</v>
      </c>
      <c r="C39" s="2"/>
      <c r="D39" s="2">
        <v>2444550</v>
      </c>
      <c r="E39" s="2"/>
      <c r="F39" s="2">
        <v>0</v>
      </c>
      <c r="G39" s="2"/>
      <c r="H39" s="2">
        <v>4839220</v>
      </c>
      <c r="I39" s="2"/>
      <c r="J39" s="2"/>
      <c r="K39" s="2"/>
      <c r="L39" s="1">
        <f>B39+D39+F39+H39+J39</f>
        <v>7951990</v>
      </c>
      <c r="M39" s="13">
        <f>C39+E39+G39+I39+K39</f>
        <v>0</v>
      </c>
      <c r="N39" s="14">
        <f>L39+M39</f>
        <v>7951990</v>
      </c>
      <c r="P39" s="3" t="s">
        <v>12</v>
      </c>
      <c r="Q39" s="2">
        <v>270</v>
      </c>
      <c r="R39" s="2">
        <v>0</v>
      </c>
      <c r="S39" s="2">
        <v>379</v>
      </c>
      <c r="T39" s="2">
        <v>0</v>
      </c>
      <c r="U39" s="2">
        <v>48</v>
      </c>
      <c r="V39" s="2">
        <v>0</v>
      </c>
      <c r="W39" s="2">
        <v>1642</v>
      </c>
      <c r="X39" s="2">
        <v>0</v>
      </c>
      <c r="Y39" s="2">
        <v>0</v>
      </c>
      <c r="Z39" s="2">
        <v>0</v>
      </c>
      <c r="AA39" s="1">
        <f>Q39+S39+U39+W39+Y39</f>
        <v>2339</v>
      </c>
      <c r="AB39" s="13">
        <f>R39+T39+V39+X39+Z39</f>
        <v>0</v>
      </c>
      <c r="AC39" s="14">
        <f>AA39+AB39</f>
        <v>2339</v>
      </c>
      <c r="AE39" s="3" t="s">
        <v>12</v>
      </c>
      <c r="AF39" s="2">
        <f>IFERROR(B39/Q39, "N.A.")</f>
        <v>2474.8888888888891</v>
      </c>
      <c r="AG39" s="2" t="str">
        <f t="shared" ref="AG39:AG43" si="50">IFERROR(C39/R39, "N.A.")</f>
        <v>N.A.</v>
      </c>
      <c r="AH39" s="2">
        <f t="shared" ref="AH39:AH43" si="51">IFERROR(D39/S39, "N.A.")</f>
        <v>6450</v>
      </c>
      <c r="AI39" s="2" t="str">
        <f t="shared" ref="AI39:AI43" si="52">IFERROR(E39/T39, "N.A.")</f>
        <v>N.A.</v>
      </c>
      <c r="AJ39" s="2">
        <f t="shared" ref="AJ39:AJ43" si="53">IFERROR(F39/U39, "N.A.")</f>
        <v>0</v>
      </c>
      <c r="AK39" s="2" t="str">
        <f t="shared" ref="AK39:AK43" si="54">IFERROR(G39/V39, "N.A.")</f>
        <v>N.A.</v>
      </c>
      <c r="AL39" s="2">
        <f t="shared" ref="AL39:AL43" si="55">IFERROR(H39/W39, "N.A.")</f>
        <v>2947.1498172959805</v>
      </c>
      <c r="AM39" s="2" t="str">
        <f t="shared" ref="AM39:AM43" si="56">IFERROR(I39/X39, "N.A.")</f>
        <v>N.A.</v>
      </c>
      <c r="AN39" s="2" t="str">
        <f t="shared" ref="AN39:AN43" si="57">IFERROR(J39/Y39, "N.A.")</f>
        <v>N.A.</v>
      </c>
      <c r="AO39" s="2" t="str">
        <f t="shared" ref="AO39:AO43" si="58">IFERROR(K39/Z39, "N.A.")</f>
        <v>N.A.</v>
      </c>
      <c r="AP39" s="15">
        <f t="shared" ref="AP39:AP42" si="59">IFERROR(L39/AA39, "N.A.")</f>
        <v>3399.7392047883709</v>
      </c>
      <c r="AQ39" s="13" t="str">
        <f t="shared" ref="AQ39:AQ42" si="60">IFERROR(M39/AB39, "N.A.")</f>
        <v>N.A.</v>
      </c>
      <c r="AR39" s="14">
        <f t="shared" ref="AR39:AR42" si="61">IFERROR(N39/AC39, "N.A.")</f>
        <v>3399.7392047883709</v>
      </c>
    </row>
    <row r="40" spans="1:44" ht="15" customHeight="1" thickBot="1" x14ac:dyDescent="0.3">
      <c r="A40" s="3" t="s">
        <v>13</v>
      </c>
      <c r="B40" s="2">
        <v>174795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174795</v>
      </c>
      <c r="M40" s="13">
        <f t="shared" ref="M40:M42" si="63">C40+E40+G40+I40+K40</f>
        <v>0</v>
      </c>
      <c r="N40" s="14">
        <f t="shared" ref="N40:N42" si="64">L40+M40</f>
        <v>174795</v>
      </c>
      <c r="P40" s="3" t="s">
        <v>13</v>
      </c>
      <c r="Q40" s="2">
        <v>271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271</v>
      </c>
      <c r="AB40" s="13">
        <f t="shared" ref="AB40:AB42" si="66">R40+T40+V40+X40+Z40</f>
        <v>0</v>
      </c>
      <c r="AC40" s="14">
        <f t="shared" ref="AC40:AC42" si="67">AA40+AB40</f>
        <v>271</v>
      </c>
      <c r="AE40" s="3" t="s">
        <v>13</v>
      </c>
      <c r="AF40" s="2">
        <f t="shared" ref="AF40:AF43" si="68">IFERROR(B40/Q40, "N.A.")</f>
        <v>645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645</v>
      </c>
      <c r="AQ40" s="13" t="str">
        <f t="shared" si="60"/>
        <v>N.A.</v>
      </c>
      <c r="AR40" s="14">
        <f t="shared" si="61"/>
        <v>645</v>
      </c>
    </row>
    <row r="41" spans="1:44" ht="15" customHeight="1" thickBot="1" x14ac:dyDescent="0.3">
      <c r="A41" s="3" t="s">
        <v>14</v>
      </c>
      <c r="B41" s="2">
        <v>5042988</v>
      </c>
      <c r="C41" s="2">
        <v>39494900</v>
      </c>
      <c r="D41" s="2">
        <v>619200</v>
      </c>
      <c r="E41" s="2"/>
      <c r="F41" s="2"/>
      <c r="G41" s="2">
        <v>3108900</v>
      </c>
      <c r="H41" s="2"/>
      <c r="I41" s="2">
        <v>0</v>
      </c>
      <c r="J41" s="2">
        <v>0</v>
      </c>
      <c r="K41" s="2"/>
      <c r="L41" s="1">
        <f t="shared" si="62"/>
        <v>5662188</v>
      </c>
      <c r="M41" s="13">
        <f t="shared" si="63"/>
        <v>42603800</v>
      </c>
      <c r="N41" s="14">
        <f t="shared" si="64"/>
        <v>48265988</v>
      </c>
      <c r="P41" s="3" t="s">
        <v>14</v>
      </c>
      <c r="Q41" s="2">
        <v>2285</v>
      </c>
      <c r="R41" s="2">
        <v>8377</v>
      </c>
      <c r="S41" s="2">
        <v>48</v>
      </c>
      <c r="T41" s="2">
        <v>0</v>
      </c>
      <c r="U41" s="2">
        <v>0</v>
      </c>
      <c r="V41" s="2">
        <v>241</v>
      </c>
      <c r="W41" s="2">
        <v>0</v>
      </c>
      <c r="X41" s="2">
        <v>464</v>
      </c>
      <c r="Y41" s="2">
        <v>416</v>
      </c>
      <c r="Z41" s="2">
        <v>0</v>
      </c>
      <c r="AA41" s="1">
        <f t="shared" si="65"/>
        <v>2749</v>
      </c>
      <c r="AB41" s="13">
        <f t="shared" si="66"/>
        <v>9082</v>
      </c>
      <c r="AC41" s="14">
        <f t="shared" si="67"/>
        <v>11831</v>
      </c>
      <c r="AE41" s="3" t="s">
        <v>14</v>
      </c>
      <c r="AF41" s="2">
        <f t="shared" si="68"/>
        <v>2206.9969365426696</v>
      </c>
      <c r="AG41" s="2">
        <f t="shared" si="50"/>
        <v>4714.6830607616093</v>
      </c>
      <c r="AH41" s="2">
        <f t="shared" si="51"/>
        <v>12900</v>
      </c>
      <c r="AI41" s="2" t="str">
        <f t="shared" si="52"/>
        <v>N.A.</v>
      </c>
      <c r="AJ41" s="2" t="str">
        <f t="shared" si="53"/>
        <v>N.A.</v>
      </c>
      <c r="AK41" s="2">
        <f t="shared" si="54"/>
        <v>12900</v>
      </c>
      <c r="AL41" s="2" t="str">
        <f t="shared" si="55"/>
        <v>N.A.</v>
      </c>
      <c r="AM41" s="2">
        <f t="shared" si="56"/>
        <v>0</v>
      </c>
      <c r="AN41" s="2">
        <f t="shared" si="57"/>
        <v>0</v>
      </c>
      <c r="AO41" s="2" t="str">
        <f t="shared" si="58"/>
        <v>N.A.</v>
      </c>
      <c r="AP41" s="15">
        <f t="shared" si="59"/>
        <v>2059.7264459803564</v>
      </c>
      <c r="AQ41" s="13">
        <f t="shared" si="60"/>
        <v>4691.0151948909934</v>
      </c>
      <c r="AR41" s="14">
        <f t="shared" si="61"/>
        <v>4079.6203194996197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5886002.9999999991</v>
      </c>
      <c r="C43" s="2">
        <v>39494900</v>
      </c>
      <c r="D43" s="2">
        <v>3063750</v>
      </c>
      <c r="E43" s="2"/>
      <c r="F43" s="2">
        <v>0</v>
      </c>
      <c r="G43" s="2">
        <v>3108900</v>
      </c>
      <c r="H43" s="2">
        <v>4839220</v>
      </c>
      <c r="I43" s="2">
        <v>0</v>
      </c>
      <c r="J43" s="2">
        <v>0</v>
      </c>
      <c r="K43" s="2"/>
      <c r="L43" s="1">
        <f t="shared" ref="L43" si="69">B43+D43+F43+H43+J43</f>
        <v>13788973</v>
      </c>
      <c r="M43" s="13">
        <f t="shared" ref="M43" si="70">C43+E43+G43+I43+K43</f>
        <v>42603800</v>
      </c>
      <c r="N43" s="21">
        <f t="shared" ref="N43" si="71">L43+M43</f>
        <v>56392773</v>
      </c>
      <c r="P43" s="4" t="s">
        <v>16</v>
      </c>
      <c r="Q43" s="2">
        <v>2826</v>
      </c>
      <c r="R43" s="2">
        <v>8377</v>
      </c>
      <c r="S43" s="2">
        <v>427</v>
      </c>
      <c r="T43" s="2">
        <v>0</v>
      </c>
      <c r="U43" s="2">
        <v>48</v>
      </c>
      <c r="V43" s="2">
        <v>241</v>
      </c>
      <c r="W43" s="2">
        <v>1642</v>
      </c>
      <c r="X43" s="2">
        <v>464</v>
      </c>
      <c r="Y43" s="2">
        <v>416</v>
      </c>
      <c r="Z43" s="2">
        <v>0</v>
      </c>
      <c r="AA43" s="1">
        <f t="shared" ref="AA43" si="72">Q43+S43+U43+W43+Y43</f>
        <v>5359</v>
      </c>
      <c r="AB43" s="13">
        <f t="shared" ref="AB43" si="73">R43+T43+V43+X43+Z43</f>
        <v>9082</v>
      </c>
      <c r="AC43" s="21">
        <f t="shared" ref="AC43" si="74">AA43+AB43</f>
        <v>14441</v>
      </c>
      <c r="AE43" s="4" t="s">
        <v>16</v>
      </c>
      <c r="AF43" s="2">
        <f t="shared" si="68"/>
        <v>2082.8036093418254</v>
      </c>
      <c r="AG43" s="2">
        <f t="shared" si="50"/>
        <v>4714.6830607616093</v>
      </c>
      <c r="AH43" s="2">
        <f t="shared" si="51"/>
        <v>7175.0585480093678</v>
      </c>
      <c r="AI43" s="2" t="str">
        <f t="shared" si="52"/>
        <v>N.A.</v>
      </c>
      <c r="AJ43" s="2">
        <f t="shared" si="53"/>
        <v>0</v>
      </c>
      <c r="AK43" s="2">
        <f t="shared" si="54"/>
        <v>12900</v>
      </c>
      <c r="AL43" s="2">
        <f t="shared" si="55"/>
        <v>2947.1498172959805</v>
      </c>
      <c r="AM43" s="2">
        <f t="shared" si="56"/>
        <v>0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2573.049636126143</v>
      </c>
      <c r="AQ43" s="13">
        <f t="shared" ref="AQ43" si="76">IFERROR(M43/AB43, "N.A.")</f>
        <v>4691.0151948909934</v>
      </c>
      <c r="AR43" s="14">
        <f t="shared" ref="AR43" si="77">IFERROR(N43/AC43, "N.A.")</f>
        <v>3905.0462571844055</v>
      </c>
    </row>
    <row r="44" spans="1:44" ht="15" customHeight="1" thickBot="1" x14ac:dyDescent="0.3">
      <c r="A44" s="5" t="s">
        <v>0</v>
      </c>
      <c r="B44" s="44">
        <f>B43+C43</f>
        <v>45380903</v>
      </c>
      <c r="C44" s="45"/>
      <c r="D44" s="44">
        <f>D43+E43</f>
        <v>3063750</v>
      </c>
      <c r="E44" s="45"/>
      <c r="F44" s="44">
        <f>F43+G43</f>
        <v>3108900</v>
      </c>
      <c r="G44" s="45"/>
      <c r="H44" s="44">
        <f>H43+I43</f>
        <v>4839220</v>
      </c>
      <c r="I44" s="45"/>
      <c r="J44" s="44">
        <f>J43+K43</f>
        <v>0</v>
      </c>
      <c r="K44" s="45"/>
      <c r="L44" s="44">
        <f>L43+M43</f>
        <v>56392773</v>
      </c>
      <c r="M44" s="46"/>
      <c r="N44" s="22">
        <f>B44+D44+F44+H44+J44</f>
        <v>56392773</v>
      </c>
      <c r="P44" s="5" t="s">
        <v>0</v>
      </c>
      <c r="Q44" s="44">
        <f>Q43+R43</f>
        <v>11203</v>
      </c>
      <c r="R44" s="45"/>
      <c r="S44" s="44">
        <f>S43+T43</f>
        <v>427</v>
      </c>
      <c r="T44" s="45"/>
      <c r="U44" s="44">
        <f>U43+V43</f>
        <v>289</v>
      </c>
      <c r="V44" s="45"/>
      <c r="W44" s="44">
        <f>W43+X43</f>
        <v>2106</v>
      </c>
      <c r="X44" s="45"/>
      <c r="Y44" s="44">
        <f>Y43+Z43</f>
        <v>416</v>
      </c>
      <c r="Z44" s="45"/>
      <c r="AA44" s="44">
        <f>AA43+AB43</f>
        <v>14441</v>
      </c>
      <c r="AB44" s="46"/>
      <c r="AC44" s="22">
        <f>Q44+S44+U44+W44+Y44</f>
        <v>14441</v>
      </c>
      <c r="AE44" s="5" t="s">
        <v>0</v>
      </c>
      <c r="AF44" s="24">
        <f>IFERROR(B44/Q44,"N.A.")</f>
        <v>4050.7813085780595</v>
      </c>
      <c r="AG44" s="25"/>
      <c r="AH44" s="24">
        <f>IFERROR(D44/S44,"N.A.")</f>
        <v>7175.0585480093678</v>
      </c>
      <c r="AI44" s="25"/>
      <c r="AJ44" s="24">
        <f>IFERROR(F44/U44,"N.A.")</f>
        <v>10757.439446366781</v>
      </c>
      <c r="AK44" s="25"/>
      <c r="AL44" s="24">
        <f>IFERROR(H44/W44,"N.A.")</f>
        <v>2297.8252611585945</v>
      </c>
      <c r="AM44" s="25"/>
      <c r="AN44" s="24">
        <f>IFERROR(J44/Y44,"N.A.")</f>
        <v>0</v>
      </c>
      <c r="AO44" s="25"/>
      <c r="AP44" s="24">
        <f>IFERROR(L44/AA44,"N.A.")</f>
        <v>3905.0462571844055</v>
      </c>
      <c r="AQ44" s="25"/>
      <c r="AR44" s="16">
        <f>IFERROR(N44/AC44, "N.A.")</f>
        <v>3905.0462571844055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2808579.9999999995</v>
      </c>
      <c r="C15" s="2"/>
      <c r="D15" s="2"/>
      <c r="E15" s="2"/>
      <c r="F15" s="2">
        <v>1679580</v>
      </c>
      <c r="G15" s="2"/>
      <c r="H15" s="2">
        <v>8513015.0000000037</v>
      </c>
      <c r="I15" s="2"/>
      <c r="J15" s="2">
        <v>0</v>
      </c>
      <c r="K15" s="2"/>
      <c r="L15" s="1">
        <f>B15+D15+F15+H15+J15</f>
        <v>13001175.000000004</v>
      </c>
      <c r="M15" s="13">
        <f>C15+E15+G15+I15+K15</f>
        <v>0</v>
      </c>
      <c r="N15" s="14">
        <f>L15+M15</f>
        <v>13001175.000000004</v>
      </c>
      <c r="P15" s="3" t="s">
        <v>12</v>
      </c>
      <c r="Q15" s="2">
        <v>1060</v>
      </c>
      <c r="R15" s="2">
        <v>0</v>
      </c>
      <c r="S15" s="2">
        <v>0</v>
      </c>
      <c r="T15" s="2">
        <v>0</v>
      </c>
      <c r="U15" s="2">
        <v>217</v>
      </c>
      <c r="V15" s="2">
        <v>0</v>
      </c>
      <c r="W15" s="2">
        <v>4058</v>
      </c>
      <c r="X15" s="2">
        <v>0</v>
      </c>
      <c r="Y15" s="2">
        <v>451</v>
      </c>
      <c r="Z15" s="2">
        <v>0</v>
      </c>
      <c r="AA15" s="1">
        <f>Q15+S15+U15+W15+Y15</f>
        <v>5786</v>
      </c>
      <c r="AB15" s="13">
        <f>R15+T15+V15+X15+Z15</f>
        <v>0</v>
      </c>
      <c r="AC15" s="14">
        <f>AA15+AB15</f>
        <v>5786</v>
      </c>
      <c r="AE15" s="3" t="s">
        <v>12</v>
      </c>
      <c r="AF15" s="2">
        <f>IFERROR(B15/Q15, "N.A.")</f>
        <v>2649.6037735849054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7740</v>
      </c>
      <c r="AK15" s="2" t="str">
        <f t="shared" si="0"/>
        <v>N.A.</v>
      </c>
      <c r="AL15" s="2">
        <f t="shared" si="0"/>
        <v>2097.8351404632831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2247.005703422054</v>
      </c>
      <c r="AQ15" s="13" t="str">
        <f t="shared" si="0"/>
        <v>N.A.</v>
      </c>
      <c r="AR15" s="14">
        <f t="shared" si="0"/>
        <v>2247.005703422054</v>
      </c>
    </row>
    <row r="16" spans="1:44" ht="15" customHeight="1" thickBot="1" x14ac:dyDescent="0.3">
      <c r="A16" s="3" t="s">
        <v>13</v>
      </c>
      <c r="B16" s="2">
        <v>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478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478</v>
      </c>
      <c r="AB16" s="13">
        <f t="shared" si="3"/>
        <v>0</v>
      </c>
      <c r="AC16" s="14">
        <f t="shared" ref="AC16:AC18" si="4">AA16+AB16</f>
        <v>478</v>
      </c>
      <c r="AE16" s="3" t="s">
        <v>13</v>
      </c>
      <c r="AF16" s="2">
        <f t="shared" ref="AF16:AF19" si="5">IFERROR(B16/Q16, "N.A.")</f>
        <v>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0</v>
      </c>
      <c r="AQ16" s="13" t="str">
        <f t="shared" si="0"/>
        <v>N.A.</v>
      </c>
      <c r="AR16" s="14">
        <f t="shared" si="0"/>
        <v>0</v>
      </c>
    </row>
    <row r="17" spans="1:44" ht="15" customHeight="1" thickBot="1" x14ac:dyDescent="0.3">
      <c r="A17" s="3" t="s">
        <v>14</v>
      </c>
      <c r="B17" s="2">
        <v>3290650.0000000005</v>
      </c>
      <c r="C17" s="2">
        <v>4813480</v>
      </c>
      <c r="D17" s="2"/>
      <c r="E17" s="2"/>
      <c r="F17" s="2"/>
      <c r="G17" s="2"/>
      <c r="H17" s="2"/>
      <c r="I17" s="2">
        <v>1704699.9999999998</v>
      </c>
      <c r="J17" s="2">
        <v>0</v>
      </c>
      <c r="K17" s="2"/>
      <c r="L17" s="1">
        <f t="shared" si="1"/>
        <v>3290650.0000000005</v>
      </c>
      <c r="M17" s="13">
        <f t="shared" si="1"/>
        <v>6518180</v>
      </c>
      <c r="N17" s="14">
        <f t="shared" si="2"/>
        <v>9808830</v>
      </c>
      <c r="P17" s="3" t="s">
        <v>14</v>
      </c>
      <c r="Q17" s="2">
        <v>1370</v>
      </c>
      <c r="R17" s="2">
        <v>1387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1370</v>
      </c>
      <c r="Y17" s="2">
        <v>239</v>
      </c>
      <c r="Z17" s="2">
        <v>0</v>
      </c>
      <c r="AA17" s="1">
        <f t="shared" si="3"/>
        <v>1609</v>
      </c>
      <c r="AB17" s="13">
        <f t="shared" si="3"/>
        <v>2757</v>
      </c>
      <c r="AC17" s="14">
        <f t="shared" si="4"/>
        <v>4366</v>
      </c>
      <c r="AE17" s="3" t="s">
        <v>14</v>
      </c>
      <c r="AF17" s="2">
        <f t="shared" si="5"/>
        <v>2401.9343065693433</v>
      </c>
      <c r="AG17" s="2">
        <f t="shared" si="0"/>
        <v>3470.4253785147803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1244.3065693430656</v>
      </c>
      <c r="AN17" s="2">
        <f t="shared" si="0"/>
        <v>0</v>
      </c>
      <c r="AO17" s="2" t="str">
        <f t="shared" si="0"/>
        <v>N.A.</v>
      </c>
      <c r="AP17" s="15">
        <f t="shared" si="0"/>
        <v>2045.1522684897454</v>
      </c>
      <c r="AQ17" s="13">
        <f t="shared" si="0"/>
        <v>2364.2292346753716</v>
      </c>
      <c r="AR17" s="14">
        <f t="shared" si="0"/>
        <v>2246.6399450297754</v>
      </c>
    </row>
    <row r="18" spans="1:44" ht="15" customHeight="1" thickBot="1" x14ac:dyDescent="0.3">
      <c r="A18" s="3" t="s">
        <v>15</v>
      </c>
      <c r="B18" s="2">
        <v>6076170</v>
      </c>
      <c r="C18" s="2"/>
      <c r="D18" s="2"/>
      <c r="E18" s="2"/>
      <c r="F18" s="2"/>
      <c r="G18" s="2">
        <v>1323000</v>
      </c>
      <c r="H18" s="2">
        <v>4002964.9999999977</v>
      </c>
      <c r="I18" s="2"/>
      <c r="J18" s="2">
        <v>0</v>
      </c>
      <c r="K18" s="2"/>
      <c r="L18" s="1">
        <f t="shared" si="1"/>
        <v>10079134.999999998</v>
      </c>
      <c r="M18" s="13">
        <f t="shared" si="1"/>
        <v>1323000</v>
      </c>
      <c r="N18" s="14">
        <f t="shared" si="2"/>
        <v>11402134.999999998</v>
      </c>
      <c r="P18" s="3" t="s">
        <v>15</v>
      </c>
      <c r="Q18" s="2">
        <v>2032</v>
      </c>
      <c r="R18" s="2">
        <v>0</v>
      </c>
      <c r="S18" s="2">
        <v>0</v>
      </c>
      <c r="T18" s="2">
        <v>0</v>
      </c>
      <c r="U18" s="2">
        <v>0</v>
      </c>
      <c r="V18" s="2">
        <v>818</v>
      </c>
      <c r="W18" s="2">
        <v>12090</v>
      </c>
      <c r="X18" s="2">
        <v>0</v>
      </c>
      <c r="Y18" s="2">
        <v>4568</v>
      </c>
      <c r="Z18" s="2">
        <v>0</v>
      </c>
      <c r="AA18" s="1">
        <f t="shared" si="3"/>
        <v>18690</v>
      </c>
      <c r="AB18" s="13">
        <f t="shared" si="3"/>
        <v>818</v>
      </c>
      <c r="AC18" s="21">
        <f t="shared" si="4"/>
        <v>19508</v>
      </c>
      <c r="AE18" s="3" t="s">
        <v>15</v>
      </c>
      <c r="AF18" s="2">
        <f t="shared" si="5"/>
        <v>2990.2411417322833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1617.3594132029341</v>
      </c>
      <c r="AL18" s="2">
        <f t="shared" si="0"/>
        <v>331.0971877584779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539.27956126270726</v>
      </c>
      <c r="AQ18" s="13">
        <f t="shared" si="0"/>
        <v>1617.3594132029341</v>
      </c>
      <c r="AR18" s="14">
        <f t="shared" si="0"/>
        <v>584.48508304285417</v>
      </c>
    </row>
    <row r="19" spans="1:44" ht="15" customHeight="1" thickBot="1" x14ac:dyDescent="0.3">
      <c r="A19" s="4" t="s">
        <v>16</v>
      </c>
      <c r="B19" s="2">
        <v>12175400</v>
      </c>
      <c r="C19" s="2">
        <v>4813480</v>
      </c>
      <c r="D19" s="2"/>
      <c r="E19" s="2"/>
      <c r="F19" s="2">
        <v>1679580</v>
      </c>
      <c r="G19" s="2">
        <v>1323000</v>
      </c>
      <c r="H19" s="2">
        <v>12515980.000000002</v>
      </c>
      <c r="I19" s="2">
        <v>1704699.9999999998</v>
      </c>
      <c r="J19" s="2">
        <v>0</v>
      </c>
      <c r="K19" s="2"/>
      <c r="L19" s="1">
        <f t="shared" ref="L19" si="6">B19+D19+F19+H19+J19</f>
        <v>26370960</v>
      </c>
      <c r="M19" s="13">
        <f t="shared" ref="M19" si="7">C19+E19+G19+I19+K19</f>
        <v>7841180</v>
      </c>
      <c r="N19" s="21">
        <f t="shared" ref="N19" si="8">L19+M19</f>
        <v>34212140</v>
      </c>
      <c r="P19" s="4" t="s">
        <v>16</v>
      </c>
      <c r="Q19" s="2">
        <v>4940</v>
      </c>
      <c r="R19" s="2">
        <v>1387</v>
      </c>
      <c r="S19" s="2">
        <v>0</v>
      </c>
      <c r="T19" s="2">
        <v>0</v>
      </c>
      <c r="U19" s="2">
        <v>217</v>
      </c>
      <c r="V19" s="2">
        <v>818</v>
      </c>
      <c r="W19" s="2">
        <v>16148</v>
      </c>
      <c r="X19" s="2">
        <v>1370</v>
      </c>
      <c r="Y19" s="2">
        <v>5258</v>
      </c>
      <c r="Z19" s="2">
        <v>0</v>
      </c>
      <c r="AA19" s="1">
        <f t="shared" ref="AA19" si="9">Q19+S19+U19+W19+Y19</f>
        <v>26563</v>
      </c>
      <c r="AB19" s="13">
        <f t="shared" ref="AB19" si="10">R19+T19+V19+X19+Z19</f>
        <v>3575</v>
      </c>
      <c r="AC19" s="14">
        <f t="shared" ref="AC19" si="11">AA19+AB19</f>
        <v>30138</v>
      </c>
      <c r="AE19" s="4" t="s">
        <v>16</v>
      </c>
      <c r="AF19" s="2">
        <f t="shared" si="5"/>
        <v>2464.6558704453441</v>
      </c>
      <c r="AG19" s="2">
        <f t="shared" si="0"/>
        <v>3470.4253785147803</v>
      </c>
      <c r="AH19" s="2" t="str">
        <f t="shared" si="0"/>
        <v>N.A.</v>
      </c>
      <c r="AI19" s="2" t="str">
        <f t="shared" si="0"/>
        <v>N.A.</v>
      </c>
      <c r="AJ19" s="2">
        <f t="shared" si="0"/>
        <v>7740</v>
      </c>
      <c r="AK19" s="2">
        <f t="shared" si="0"/>
        <v>1617.3594132029341</v>
      </c>
      <c r="AL19" s="2">
        <f t="shared" si="0"/>
        <v>775.0792667822642</v>
      </c>
      <c r="AM19" s="2">
        <f t="shared" si="0"/>
        <v>1244.3065693430656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992.77039491021344</v>
      </c>
      <c r="AQ19" s="13">
        <f t="shared" ref="AQ19" si="13">IFERROR(M19/AB19, "N.A.")</f>
        <v>2193.3370629370629</v>
      </c>
      <c r="AR19" s="14">
        <f t="shared" ref="AR19" si="14">IFERROR(N19/AC19, "N.A.")</f>
        <v>1135.1828256685912</v>
      </c>
    </row>
    <row r="20" spans="1:44" ht="15" customHeight="1" thickBot="1" x14ac:dyDescent="0.3">
      <c r="A20" s="5" t="s">
        <v>0</v>
      </c>
      <c r="B20" s="44">
        <f>B19+C19</f>
        <v>16988880</v>
      </c>
      <c r="C20" s="45"/>
      <c r="D20" s="44">
        <f>D19+E19</f>
        <v>0</v>
      </c>
      <c r="E20" s="45"/>
      <c r="F20" s="44">
        <f>F19+G19</f>
        <v>3002580</v>
      </c>
      <c r="G20" s="45"/>
      <c r="H20" s="44">
        <f>H19+I19</f>
        <v>14220680.000000002</v>
      </c>
      <c r="I20" s="45"/>
      <c r="J20" s="44">
        <f>J19+K19</f>
        <v>0</v>
      </c>
      <c r="K20" s="45"/>
      <c r="L20" s="44">
        <f>L19+M19</f>
        <v>34212140</v>
      </c>
      <c r="M20" s="46"/>
      <c r="N20" s="22">
        <f>B20+D20+F20+H20+J20</f>
        <v>34212140</v>
      </c>
      <c r="P20" s="5" t="s">
        <v>0</v>
      </c>
      <c r="Q20" s="44">
        <f>Q19+R19</f>
        <v>6327</v>
      </c>
      <c r="R20" s="45"/>
      <c r="S20" s="44">
        <f>S19+T19</f>
        <v>0</v>
      </c>
      <c r="T20" s="45"/>
      <c r="U20" s="44">
        <f>U19+V19</f>
        <v>1035</v>
      </c>
      <c r="V20" s="45"/>
      <c r="W20" s="44">
        <f>W19+X19</f>
        <v>17518</v>
      </c>
      <c r="X20" s="45"/>
      <c r="Y20" s="44">
        <f>Y19+Z19</f>
        <v>5258</v>
      </c>
      <c r="Z20" s="45"/>
      <c r="AA20" s="44">
        <f>AA19+AB19</f>
        <v>30138</v>
      </c>
      <c r="AB20" s="45"/>
      <c r="AC20" s="23">
        <f>Q20+S20+U20+W20+Y20</f>
        <v>30138</v>
      </c>
      <c r="AE20" s="5" t="s">
        <v>0</v>
      </c>
      <c r="AF20" s="24">
        <f>IFERROR(B20/Q20,"N.A.")</f>
        <v>2685.1398767188239</v>
      </c>
      <c r="AG20" s="25"/>
      <c r="AH20" s="24" t="str">
        <f>IFERROR(D20/S20,"N.A.")</f>
        <v>N.A.</v>
      </c>
      <c r="AI20" s="25"/>
      <c r="AJ20" s="24">
        <f>IFERROR(F20/U20,"N.A.")</f>
        <v>2901.0434782608695</v>
      </c>
      <c r="AK20" s="25"/>
      <c r="AL20" s="24">
        <f>IFERROR(H20/W20,"N.A.")</f>
        <v>811.77531681698838</v>
      </c>
      <c r="AM20" s="25"/>
      <c r="AN20" s="24">
        <f>IFERROR(J20/Y20,"N.A.")</f>
        <v>0</v>
      </c>
      <c r="AO20" s="25"/>
      <c r="AP20" s="24">
        <f>IFERROR(L20/AA20,"N.A.")</f>
        <v>1135.1828256685912</v>
      </c>
      <c r="AQ20" s="25"/>
      <c r="AR20" s="16">
        <f>IFERROR(N20/AC20, "N.A.")</f>
        <v>1135.1828256685912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1848355</v>
      </c>
      <c r="C27" s="2"/>
      <c r="D27" s="2"/>
      <c r="E27" s="2"/>
      <c r="F27" s="2">
        <v>1679580</v>
      </c>
      <c r="G27" s="2"/>
      <c r="H27" s="2">
        <v>5383195</v>
      </c>
      <c r="I27" s="2"/>
      <c r="J27" s="2"/>
      <c r="K27" s="2"/>
      <c r="L27" s="1">
        <f>B27+D27+F27+H27+J27</f>
        <v>8911130</v>
      </c>
      <c r="M27" s="13">
        <f>C27+E27+G27+I27+K27</f>
        <v>0</v>
      </c>
      <c r="N27" s="14">
        <f>L27+M27</f>
        <v>8911130</v>
      </c>
      <c r="P27" s="3" t="s">
        <v>12</v>
      </c>
      <c r="Q27" s="2">
        <v>626</v>
      </c>
      <c r="R27" s="2">
        <v>0</v>
      </c>
      <c r="S27" s="2">
        <v>0</v>
      </c>
      <c r="T27" s="2">
        <v>0</v>
      </c>
      <c r="U27" s="2">
        <v>217</v>
      </c>
      <c r="V27" s="2">
        <v>0</v>
      </c>
      <c r="W27" s="2">
        <v>1959</v>
      </c>
      <c r="X27" s="2">
        <v>0</v>
      </c>
      <c r="Y27" s="2">
        <v>0</v>
      </c>
      <c r="Z27" s="2">
        <v>0</v>
      </c>
      <c r="AA27" s="1">
        <f t="shared" ref="AA27" si="15">Q27+S27+U27+W27+Y27</f>
        <v>2802</v>
      </c>
      <c r="AB27" s="13">
        <f t="shared" ref="AB27" si="16">R27+T27+V27+X27+Z27</f>
        <v>0</v>
      </c>
      <c r="AC27" s="14">
        <f>AA27+AB27</f>
        <v>2802</v>
      </c>
      <c r="AE27" s="3" t="s">
        <v>12</v>
      </c>
      <c r="AF27" s="2">
        <f>IFERROR(B27/Q27, "N.A.")</f>
        <v>2952.6437699680509</v>
      </c>
      <c r="AG27" s="2" t="str">
        <f t="shared" ref="AG27:AR31" si="17">IFERROR(C27/R27, "N.A.")</f>
        <v>N.A.</v>
      </c>
      <c r="AH27" s="2" t="str">
        <f t="shared" si="17"/>
        <v>N.A.</v>
      </c>
      <c r="AI27" s="2" t="str">
        <f t="shared" si="17"/>
        <v>N.A.</v>
      </c>
      <c r="AJ27" s="2">
        <f t="shared" si="17"/>
        <v>7740</v>
      </c>
      <c r="AK27" s="2" t="str">
        <f t="shared" si="17"/>
        <v>N.A.</v>
      </c>
      <c r="AL27" s="2">
        <f t="shared" si="17"/>
        <v>2747.9300663603881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15">
        <f t="shared" si="17"/>
        <v>3180.2748037116344</v>
      </c>
      <c r="AQ27" s="13" t="str">
        <f t="shared" si="17"/>
        <v>N.A.</v>
      </c>
      <c r="AR27" s="14">
        <f t="shared" si="17"/>
        <v>3180.2748037116344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0</v>
      </c>
      <c r="C29" s="2">
        <v>1434000</v>
      </c>
      <c r="D29" s="2"/>
      <c r="E29" s="2"/>
      <c r="F29" s="2"/>
      <c r="G29" s="2"/>
      <c r="H29" s="2"/>
      <c r="I29" s="2">
        <v>1704699.9999999998</v>
      </c>
      <c r="J29" s="2">
        <v>0</v>
      </c>
      <c r="K29" s="2"/>
      <c r="L29" s="1">
        <f t="shared" si="18"/>
        <v>0</v>
      </c>
      <c r="M29" s="13">
        <f t="shared" si="18"/>
        <v>3138700</v>
      </c>
      <c r="N29" s="14">
        <f t="shared" si="19"/>
        <v>3138700</v>
      </c>
      <c r="P29" s="3" t="s">
        <v>14</v>
      </c>
      <c r="Q29" s="2">
        <v>239</v>
      </c>
      <c r="R29" s="2">
        <v>478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1131</v>
      </c>
      <c r="Y29" s="2">
        <v>239</v>
      </c>
      <c r="Z29" s="2">
        <v>0</v>
      </c>
      <c r="AA29" s="1">
        <f t="shared" si="20"/>
        <v>478</v>
      </c>
      <c r="AB29" s="13">
        <f t="shared" si="21"/>
        <v>1609</v>
      </c>
      <c r="AC29" s="14">
        <f t="shared" si="22"/>
        <v>2087</v>
      </c>
      <c r="AE29" s="3" t="s">
        <v>14</v>
      </c>
      <c r="AF29" s="2">
        <f t="shared" si="23"/>
        <v>0</v>
      </c>
      <c r="AG29" s="2">
        <f t="shared" si="17"/>
        <v>3000</v>
      </c>
      <c r="AH29" s="2" t="str">
        <f t="shared" si="17"/>
        <v>N.A.</v>
      </c>
      <c r="AI29" s="2" t="str">
        <f t="shared" si="17"/>
        <v>N.A.</v>
      </c>
      <c r="AJ29" s="2" t="str">
        <f t="shared" si="17"/>
        <v>N.A.</v>
      </c>
      <c r="AK29" s="2" t="str">
        <f t="shared" si="17"/>
        <v>N.A.</v>
      </c>
      <c r="AL29" s="2" t="str">
        <f t="shared" si="17"/>
        <v>N.A.</v>
      </c>
      <c r="AM29" s="2">
        <f t="shared" si="17"/>
        <v>1507.2502210433242</v>
      </c>
      <c r="AN29" s="2">
        <f t="shared" si="17"/>
        <v>0</v>
      </c>
      <c r="AO29" s="2" t="str">
        <f t="shared" si="17"/>
        <v>N.A.</v>
      </c>
      <c r="AP29" s="15">
        <f t="shared" si="17"/>
        <v>0</v>
      </c>
      <c r="AQ29" s="13">
        <f t="shared" si="17"/>
        <v>1950.7147296457426</v>
      </c>
      <c r="AR29" s="14">
        <f t="shared" si="17"/>
        <v>1503.929084810733</v>
      </c>
    </row>
    <row r="30" spans="1:44" ht="15" customHeight="1" thickBot="1" x14ac:dyDescent="0.3">
      <c r="A30" s="3" t="s">
        <v>15</v>
      </c>
      <c r="B30" s="2">
        <v>6076170</v>
      </c>
      <c r="C30" s="2"/>
      <c r="D30" s="2"/>
      <c r="E30" s="2"/>
      <c r="F30" s="2"/>
      <c r="G30" s="2">
        <v>1323000</v>
      </c>
      <c r="H30" s="2">
        <v>3816717.9999999991</v>
      </c>
      <c r="I30" s="2"/>
      <c r="J30" s="2">
        <v>0</v>
      </c>
      <c r="K30" s="2"/>
      <c r="L30" s="1">
        <f t="shared" si="18"/>
        <v>9892888</v>
      </c>
      <c r="M30" s="13">
        <f t="shared" si="18"/>
        <v>1323000</v>
      </c>
      <c r="N30" s="14">
        <f t="shared" si="19"/>
        <v>11215888</v>
      </c>
      <c r="P30" s="3" t="s">
        <v>15</v>
      </c>
      <c r="Q30" s="2">
        <v>2032</v>
      </c>
      <c r="R30" s="2">
        <v>0</v>
      </c>
      <c r="S30" s="2">
        <v>0</v>
      </c>
      <c r="T30" s="2">
        <v>0</v>
      </c>
      <c r="U30" s="2">
        <v>0</v>
      </c>
      <c r="V30" s="2">
        <v>626</v>
      </c>
      <c r="W30" s="2">
        <v>10246</v>
      </c>
      <c r="X30" s="2">
        <v>0</v>
      </c>
      <c r="Y30" s="2">
        <v>3273</v>
      </c>
      <c r="Z30" s="2">
        <v>0</v>
      </c>
      <c r="AA30" s="1">
        <f t="shared" si="20"/>
        <v>15551</v>
      </c>
      <c r="AB30" s="13">
        <f t="shared" si="21"/>
        <v>626</v>
      </c>
      <c r="AC30" s="21">
        <f t="shared" si="22"/>
        <v>16177</v>
      </c>
      <c r="AE30" s="3" t="s">
        <v>15</v>
      </c>
      <c r="AF30" s="2">
        <f t="shared" si="23"/>
        <v>2990.2411417322833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>
        <f t="shared" si="17"/>
        <v>2113.4185303514378</v>
      </c>
      <c r="AL30" s="2">
        <f t="shared" si="17"/>
        <v>372.508100722233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636.15767474760469</v>
      </c>
      <c r="AQ30" s="13">
        <f t="shared" si="17"/>
        <v>2113.4185303514378</v>
      </c>
      <c r="AR30" s="14">
        <f t="shared" si="17"/>
        <v>693.32311306175438</v>
      </c>
    </row>
    <row r="31" spans="1:44" ht="15" customHeight="1" thickBot="1" x14ac:dyDescent="0.3">
      <c r="A31" s="4" t="s">
        <v>16</v>
      </c>
      <c r="B31" s="2">
        <v>7924525</v>
      </c>
      <c r="C31" s="2">
        <v>1434000</v>
      </c>
      <c r="D31" s="2"/>
      <c r="E31" s="2"/>
      <c r="F31" s="2">
        <v>1679580</v>
      </c>
      <c r="G31" s="2">
        <v>1323000</v>
      </c>
      <c r="H31" s="2">
        <v>9199913.0000000037</v>
      </c>
      <c r="I31" s="2">
        <v>1704699.9999999998</v>
      </c>
      <c r="J31" s="2">
        <v>0</v>
      </c>
      <c r="K31" s="2"/>
      <c r="L31" s="1">
        <f t="shared" ref="L31" si="24">B31+D31+F31+H31+J31</f>
        <v>18804018.000000004</v>
      </c>
      <c r="M31" s="13">
        <f t="shared" ref="M31" si="25">C31+E31+G31+I31+K31</f>
        <v>4461700</v>
      </c>
      <c r="N31" s="21">
        <f t="shared" ref="N31" si="26">L31+M31</f>
        <v>23265718.000000004</v>
      </c>
      <c r="P31" s="4" t="s">
        <v>16</v>
      </c>
      <c r="Q31" s="2">
        <v>2897</v>
      </c>
      <c r="R31" s="2">
        <v>478</v>
      </c>
      <c r="S31" s="2">
        <v>0</v>
      </c>
      <c r="T31" s="2">
        <v>0</v>
      </c>
      <c r="U31" s="2">
        <v>217</v>
      </c>
      <c r="V31" s="2">
        <v>626</v>
      </c>
      <c r="W31" s="2">
        <v>12205</v>
      </c>
      <c r="X31" s="2">
        <v>1131</v>
      </c>
      <c r="Y31" s="2">
        <v>3512</v>
      </c>
      <c r="Z31" s="2">
        <v>0</v>
      </c>
      <c r="AA31" s="1">
        <f t="shared" ref="AA31" si="27">Q31+S31+U31+W31+Y31</f>
        <v>18831</v>
      </c>
      <c r="AB31" s="13">
        <f t="shared" ref="AB31" si="28">R31+T31+V31+X31+Z31</f>
        <v>2235</v>
      </c>
      <c r="AC31" s="14">
        <f t="shared" ref="AC31" si="29">AA31+AB31</f>
        <v>21066</v>
      </c>
      <c r="AE31" s="4" t="s">
        <v>16</v>
      </c>
      <c r="AF31" s="2">
        <f t="shared" si="23"/>
        <v>2735.4245771487745</v>
      </c>
      <c r="AG31" s="2">
        <f t="shared" si="17"/>
        <v>3000</v>
      </c>
      <c r="AH31" s="2" t="str">
        <f t="shared" si="17"/>
        <v>N.A.</v>
      </c>
      <c r="AI31" s="2" t="str">
        <f t="shared" si="17"/>
        <v>N.A.</v>
      </c>
      <c r="AJ31" s="2">
        <f t="shared" si="17"/>
        <v>7740</v>
      </c>
      <c r="AK31" s="2">
        <f t="shared" si="17"/>
        <v>2113.4185303514378</v>
      </c>
      <c r="AL31" s="2">
        <f t="shared" si="17"/>
        <v>753.78230233510885</v>
      </c>
      <c r="AM31" s="2">
        <f t="shared" si="17"/>
        <v>1507.2502210433242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998.56714991237868</v>
      </c>
      <c r="AQ31" s="13">
        <f t="shared" ref="AQ31" si="31">IFERROR(M31/AB31, "N.A.")</f>
        <v>1996.2863534675614</v>
      </c>
      <c r="AR31" s="14">
        <f t="shared" ref="AR31" si="32">IFERROR(N31/AC31, "N.A.")</f>
        <v>1104.4202981106998</v>
      </c>
    </row>
    <row r="32" spans="1:44" ht="15" customHeight="1" thickBot="1" x14ac:dyDescent="0.3">
      <c r="A32" s="5" t="s">
        <v>0</v>
      </c>
      <c r="B32" s="44">
        <f>B31+C31</f>
        <v>9358525</v>
      </c>
      <c r="C32" s="45"/>
      <c r="D32" s="44">
        <f>D31+E31</f>
        <v>0</v>
      </c>
      <c r="E32" s="45"/>
      <c r="F32" s="44">
        <f>F31+G31</f>
        <v>3002580</v>
      </c>
      <c r="G32" s="45"/>
      <c r="H32" s="44">
        <f>H31+I31</f>
        <v>10904613.000000004</v>
      </c>
      <c r="I32" s="45"/>
      <c r="J32" s="44">
        <f>J31+K31</f>
        <v>0</v>
      </c>
      <c r="K32" s="45"/>
      <c r="L32" s="44">
        <f>L31+M31</f>
        <v>23265718.000000004</v>
      </c>
      <c r="M32" s="46"/>
      <c r="N32" s="22">
        <f>B32+D32+F32+H32+J32</f>
        <v>23265718.000000004</v>
      </c>
      <c r="P32" s="5" t="s">
        <v>0</v>
      </c>
      <c r="Q32" s="44">
        <f>Q31+R31</f>
        <v>3375</v>
      </c>
      <c r="R32" s="45"/>
      <c r="S32" s="44">
        <f>S31+T31</f>
        <v>0</v>
      </c>
      <c r="T32" s="45"/>
      <c r="U32" s="44">
        <f>U31+V31</f>
        <v>843</v>
      </c>
      <c r="V32" s="45"/>
      <c r="W32" s="44">
        <f>W31+X31</f>
        <v>13336</v>
      </c>
      <c r="X32" s="45"/>
      <c r="Y32" s="44">
        <f>Y31+Z31</f>
        <v>3512</v>
      </c>
      <c r="Z32" s="45"/>
      <c r="AA32" s="44">
        <f>AA31+AB31</f>
        <v>21066</v>
      </c>
      <c r="AB32" s="45"/>
      <c r="AC32" s="23">
        <f>Q32+S32+U32+W32+Y32</f>
        <v>21066</v>
      </c>
      <c r="AE32" s="5" t="s">
        <v>0</v>
      </c>
      <c r="AF32" s="24">
        <f>IFERROR(B32/Q32,"N.A.")</f>
        <v>2772.8962962962964</v>
      </c>
      <c r="AG32" s="25"/>
      <c r="AH32" s="24" t="str">
        <f>IFERROR(D32/S32,"N.A.")</f>
        <v>N.A.</v>
      </c>
      <c r="AI32" s="25"/>
      <c r="AJ32" s="24">
        <f>IFERROR(F32/U32,"N.A.")</f>
        <v>3561.7793594306049</v>
      </c>
      <c r="AK32" s="25"/>
      <c r="AL32" s="24">
        <f>IFERROR(H32/W32,"N.A.")</f>
        <v>817.68243851229784</v>
      </c>
      <c r="AM32" s="25"/>
      <c r="AN32" s="24">
        <f>IFERROR(J32/Y32,"N.A.")</f>
        <v>0</v>
      </c>
      <c r="AO32" s="25"/>
      <c r="AP32" s="24">
        <f>IFERROR(L32/AA32,"N.A.")</f>
        <v>1104.4202981106998</v>
      </c>
      <c r="AQ32" s="25"/>
      <c r="AR32" s="16">
        <f>IFERROR(N32/AC32, "N.A.")</f>
        <v>1104.4202981106998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960225</v>
      </c>
      <c r="C39" s="2"/>
      <c r="D39" s="2"/>
      <c r="E39" s="2"/>
      <c r="F39" s="2"/>
      <c r="G39" s="2"/>
      <c r="H39" s="2">
        <v>3129820</v>
      </c>
      <c r="I39" s="2"/>
      <c r="J39" s="2">
        <v>0</v>
      </c>
      <c r="K39" s="2"/>
      <c r="L39" s="1">
        <f>B39+D39+F39+H39+J39</f>
        <v>4090045</v>
      </c>
      <c r="M39" s="13">
        <f>C39+E39+G39+I39+K39</f>
        <v>0</v>
      </c>
      <c r="N39" s="14">
        <f>L39+M39</f>
        <v>4090045</v>
      </c>
      <c r="P39" s="3" t="s">
        <v>12</v>
      </c>
      <c r="Q39" s="2">
        <v>434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2099</v>
      </c>
      <c r="X39" s="2">
        <v>0</v>
      </c>
      <c r="Y39" s="2">
        <v>451</v>
      </c>
      <c r="Z39" s="2">
        <v>0</v>
      </c>
      <c r="AA39" s="1">
        <f>Q39+S39+U39+W39+Y39</f>
        <v>2984</v>
      </c>
      <c r="AB39" s="13">
        <f>R39+T39+V39+X39+Z39</f>
        <v>0</v>
      </c>
      <c r="AC39" s="14">
        <f>AA39+AB39</f>
        <v>2984</v>
      </c>
      <c r="AE39" s="3" t="s">
        <v>12</v>
      </c>
      <c r="AF39" s="2">
        <f>IFERROR(B39/Q39, "N.A.")</f>
        <v>2212.5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>
        <f t="shared" si="33"/>
        <v>1491.1005240590757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1370.6585120643431</v>
      </c>
      <c r="AQ39" s="13" t="str">
        <f t="shared" si="33"/>
        <v>N.A.</v>
      </c>
      <c r="AR39" s="14">
        <f t="shared" si="33"/>
        <v>1370.6585120643431</v>
      </c>
    </row>
    <row r="40" spans="1:44" ht="15" customHeight="1" thickBot="1" x14ac:dyDescent="0.3">
      <c r="A40" s="3" t="s">
        <v>13</v>
      </c>
      <c r="B40" s="2">
        <v>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0</v>
      </c>
      <c r="M40" s="13">
        <f t="shared" si="34"/>
        <v>0</v>
      </c>
      <c r="N40" s="14">
        <f t="shared" ref="N40:N42" si="35">L40+M40</f>
        <v>0</v>
      </c>
      <c r="P40" s="3" t="s">
        <v>13</v>
      </c>
      <c r="Q40" s="2">
        <v>478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478</v>
      </c>
      <c r="AB40" s="13">
        <f t="shared" si="36"/>
        <v>0</v>
      </c>
      <c r="AC40" s="14">
        <f t="shared" ref="AC40:AC42" si="37">AA40+AB40</f>
        <v>478</v>
      </c>
      <c r="AE40" s="3" t="s">
        <v>13</v>
      </c>
      <c r="AF40" s="2">
        <f t="shared" ref="AF40:AF43" si="38">IFERROR(B40/Q40, "N.A.")</f>
        <v>0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0</v>
      </c>
      <c r="AQ40" s="13" t="str">
        <f t="shared" si="33"/>
        <v>N.A.</v>
      </c>
      <c r="AR40" s="14">
        <f t="shared" si="33"/>
        <v>0</v>
      </c>
    </row>
    <row r="41" spans="1:44" ht="15" customHeight="1" thickBot="1" x14ac:dyDescent="0.3">
      <c r="A41" s="3" t="s">
        <v>14</v>
      </c>
      <c r="B41" s="2">
        <v>3290649.9999999995</v>
      </c>
      <c r="C41" s="2">
        <v>3379480</v>
      </c>
      <c r="D41" s="2"/>
      <c r="E41" s="2"/>
      <c r="F41" s="2"/>
      <c r="G41" s="2"/>
      <c r="H41" s="2"/>
      <c r="I41" s="2">
        <v>0</v>
      </c>
      <c r="J41" s="2"/>
      <c r="K41" s="2"/>
      <c r="L41" s="1">
        <f t="shared" si="34"/>
        <v>3290649.9999999995</v>
      </c>
      <c r="M41" s="13">
        <f t="shared" si="34"/>
        <v>3379480</v>
      </c>
      <c r="N41" s="14">
        <f t="shared" si="35"/>
        <v>6670130</v>
      </c>
      <c r="P41" s="3" t="s">
        <v>14</v>
      </c>
      <c r="Q41" s="2">
        <v>1131</v>
      </c>
      <c r="R41" s="2">
        <v>909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239</v>
      </c>
      <c r="Y41" s="2">
        <v>0</v>
      </c>
      <c r="Z41" s="2">
        <v>0</v>
      </c>
      <c r="AA41" s="1">
        <f t="shared" si="36"/>
        <v>1131</v>
      </c>
      <c r="AB41" s="13">
        <f t="shared" si="36"/>
        <v>1148</v>
      </c>
      <c r="AC41" s="14">
        <f t="shared" si="37"/>
        <v>2279</v>
      </c>
      <c r="AE41" s="3" t="s">
        <v>14</v>
      </c>
      <c r="AF41" s="2">
        <f t="shared" si="38"/>
        <v>2909.5048629531384</v>
      </c>
      <c r="AG41" s="2">
        <f t="shared" si="33"/>
        <v>3717.7997799779978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>
        <f t="shared" si="33"/>
        <v>0</v>
      </c>
      <c r="AN41" s="2" t="str">
        <f t="shared" si="33"/>
        <v>N.A.</v>
      </c>
      <c r="AO41" s="2" t="str">
        <f t="shared" si="33"/>
        <v>N.A.</v>
      </c>
      <c r="AP41" s="15">
        <f t="shared" si="33"/>
        <v>2909.5048629531384</v>
      </c>
      <c r="AQ41" s="13">
        <f t="shared" si="33"/>
        <v>2943.7979094076654</v>
      </c>
      <c r="AR41" s="14">
        <f t="shared" si="33"/>
        <v>2926.7792891619133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0</v>
      </c>
      <c r="H42" s="2">
        <v>186247</v>
      </c>
      <c r="I42" s="2"/>
      <c r="J42" s="2">
        <v>0</v>
      </c>
      <c r="K42" s="2"/>
      <c r="L42" s="1">
        <f t="shared" si="34"/>
        <v>186247</v>
      </c>
      <c r="M42" s="13">
        <f t="shared" si="34"/>
        <v>0</v>
      </c>
      <c r="N42" s="14">
        <f t="shared" si="35"/>
        <v>186247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192</v>
      </c>
      <c r="W42" s="2">
        <v>1844</v>
      </c>
      <c r="X42" s="2">
        <v>0</v>
      </c>
      <c r="Y42" s="2">
        <v>1295</v>
      </c>
      <c r="Z42" s="2">
        <v>0</v>
      </c>
      <c r="AA42" s="1">
        <f t="shared" si="36"/>
        <v>3139</v>
      </c>
      <c r="AB42" s="13">
        <f t="shared" si="36"/>
        <v>192</v>
      </c>
      <c r="AC42" s="14">
        <f t="shared" si="37"/>
        <v>3331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>
        <f t="shared" si="33"/>
        <v>0</v>
      </c>
      <c r="AL42" s="2">
        <f t="shared" si="33"/>
        <v>101.00162689804772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15">
        <f t="shared" si="33"/>
        <v>59.333227142402038</v>
      </c>
      <c r="AQ42" s="13">
        <f t="shared" si="33"/>
        <v>0</v>
      </c>
      <c r="AR42" s="14">
        <f t="shared" si="33"/>
        <v>55.913239267487242</v>
      </c>
    </row>
    <row r="43" spans="1:44" ht="15" customHeight="1" thickBot="1" x14ac:dyDescent="0.3">
      <c r="A43" s="4" t="s">
        <v>16</v>
      </c>
      <c r="B43" s="2">
        <v>4250875</v>
      </c>
      <c r="C43" s="2">
        <v>3379480</v>
      </c>
      <c r="D43" s="2"/>
      <c r="E43" s="2"/>
      <c r="F43" s="2"/>
      <c r="G43" s="2">
        <v>0</v>
      </c>
      <c r="H43" s="2">
        <v>3316067</v>
      </c>
      <c r="I43" s="2">
        <v>0</v>
      </c>
      <c r="J43" s="2">
        <v>0</v>
      </c>
      <c r="K43" s="2"/>
      <c r="L43" s="1">
        <f t="shared" ref="L43" si="39">B43+D43+F43+H43+J43</f>
        <v>7566942</v>
      </c>
      <c r="M43" s="13">
        <f t="shared" ref="M43" si="40">C43+E43+G43+I43+K43</f>
        <v>3379480</v>
      </c>
      <c r="N43" s="21">
        <f t="shared" ref="N43" si="41">L43+M43</f>
        <v>10946422</v>
      </c>
      <c r="P43" s="4" t="s">
        <v>16</v>
      </c>
      <c r="Q43" s="2">
        <v>2043</v>
      </c>
      <c r="R43" s="2">
        <v>909</v>
      </c>
      <c r="S43" s="2">
        <v>0</v>
      </c>
      <c r="T43" s="2">
        <v>0</v>
      </c>
      <c r="U43" s="2">
        <v>0</v>
      </c>
      <c r="V43" s="2">
        <v>192</v>
      </c>
      <c r="W43" s="2">
        <v>3943</v>
      </c>
      <c r="X43" s="2">
        <v>239</v>
      </c>
      <c r="Y43" s="2">
        <v>1746</v>
      </c>
      <c r="Z43" s="2">
        <v>0</v>
      </c>
      <c r="AA43" s="1">
        <f t="shared" ref="AA43" si="42">Q43+S43+U43+W43+Y43</f>
        <v>7732</v>
      </c>
      <c r="AB43" s="13">
        <f t="shared" ref="AB43" si="43">R43+T43+V43+X43+Z43</f>
        <v>1340</v>
      </c>
      <c r="AC43" s="21">
        <f t="shared" ref="AC43" si="44">AA43+AB43</f>
        <v>9072</v>
      </c>
      <c r="AE43" s="4" t="s">
        <v>16</v>
      </c>
      <c r="AF43" s="2">
        <f t="shared" si="38"/>
        <v>2080.7023984336761</v>
      </c>
      <c r="AG43" s="2">
        <f t="shared" si="33"/>
        <v>3717.7997799779978</v>
      </c>
      <c r="AH43" s="2" t="str">
        <f t="shared" si="33"/>
        <v>N.A.</v>
      </c>
      <c r="AI43" s="2" t="str">
        <f t="shared" si="33"/>
        <v>N.A.</v>
      </c>
      <c r="AJ43" s="2" t="str">
        <f t="shared" si="33"/>
        <v>N.A.</v>
      </c>
      <c r="AK43" s="2">
        <f t="shared" si="33"/>
        <v>0</v>
      </c>
      <c r="AL43" s="2">
        <f t="shared" si="33"/>
        <v>841.00101445599796</v>
      </c>
      <c r="AM43" s="2">
        <f t="shared" si="33"/>
        <v>0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978.6526125193999</v>
      </c>
      <c r="AQ43" s="13">
        <f t="shared" ref="AQ43" si="46">IFERROR(M43/AB43, "N.A.")</f>
        <v>2522</v>
      </c>
      <c r="AR43" s="14">
        <f t="shared" ref="AR43" si="47">IFERROR(N43/AC43, "N.A.")</f>
        <v>1206.6161816578483</v>
      </c>
    </row>
    <row r="44" spans="1:44" ht="15" customHeight="1" thickBot="1" x14ac:dyDescent="0.3">
      <c r="A44" s="5" t="s">
        <v>0</v>
      </c>
      <c r="B44" s="44">
        <f>B43+C43</f>
        <v>7630355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3316067</v>
      </c>
      <c r="I44" s="45"/>
      <c r="J44" s="44">
        <f>J43+K43</f>
        <v>0</v>
      </c>
      <c r="K44" s="45"/>
      <c r="L44" s="44">
        <f>L43+M43</f>
        <v>10946422</v>
      </c>
      <c r="M44" s="46"/>
      <c r="N44" s="22">
        <f>B44+D44+F44+H44+J44</f>
        <v>10946422</v>
      </c>
      <c r="P44" s="5" t="s">
        <v>0</v>
      </c>
      <c r="Q44" s="44">
        <f>Q43+R43</f>
        <v>2952</v>
      </c>
      <c r="R44" s="45"/>
      <c r="S44" s="44">
        <f>S43+T43</f>
        <v>0</v>
      </c>
      <c r="T44" s="45"/>
      <c r="U44" s="44">
        <f>U43+V43</f>
        <v>192</v>
      </c>
      <c r="V44" s="45"/>
      <c r="W44" s="44">
        <f>W43+X43</f>
        <v>4182</v>
      </c>
      <c r="X44" s="45"/>
      <c r="Y44" s="44">
        <f>Y43+Z43</f>
        <v>1746</v>
      </c>
      <c r="Z44" s="45"/>
      <c r="AA44" s="44">
        <f>AA43+AB43</f>
        <v>9072</v>
      </c>
      <c r="AB44" s="46"/>
      <c r="AC44" s="22">
        <f>Q44+S44+U44+W44+Y44</f>
        <v>9072</v>
      </c>
      <c r="AE44" s="5" t="s">
        <v>0</v>
      </c>
      <c r="AF44" s="24">
        <f>IFERROR(B44/Q44,"N.A.")</f>
        <v>2584.8086043360436</v>
      </c>
      <c r="AG44" s="25"/>
      <c r="AH44" s="24" t="str">
        <f>IFERROR(D44/S44,"N.A.")</f>
        <v>N.A.</v>
      </c>
      <c r="AI44" s="25"/>
      <c r="AJ44" s="24">
        <f>IFERROR(F44/U44,"N.A.")</f>
        <v>0</v>
      </c>
      <c r="AK44" s="25"/>
      <c r="AL44" s="24">
        <f>IFERROR(H44/W44,"N.A.")</f>
        <v>792.93806791009092</v>
      </c>
      <c r="AM44" s="25"/>
      <c r="AN44" s="24">
        <f>IFERROR(J44/Y44,"N.A.")</f>
        <v>0</v>
      </c>
      <c r="AO44" s="25"/>
      <c r="AP44" s="24">
        <f>IFERROR(L44/AA44,"N.A.")</f>
        <v>1206.6161816578483</v>
      </c>
      <c r="AQ44" s="25"/>
      <c r="AR44" s="16">
        <f>IFERROR(N44/AC44, "N.A.")</f>
        <v>1206.6161816578483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1358800</v>
      </c>
      <c r="C15" s="2"/>
      <c r="D15" s="2">
        <v>1630560</v>
      </c>
      <c r="E15" s="2"/>
      <c r="F15" s="2"/>
      <c r="G15" s="2"/>
      <c r="H15" s="2">
        <v>3758819.9999999995</v>
      </c>
      <c r="I15" s="2"/>
      <c r="J15" s="2">
        <v>0</v>
      </c>
      <c r="K15" s="2"/>
      <c r="L15" s="1">
        <f>B15+D15+F15+H15+J15</f>
        <v>6748180</v>
      </c>
      <c r="M15" s="13">
        <f>C15+E15+G15+I15+K15</f>
        <v>0</v>
      </c>
      <c r="N15" s="14">
        <f>L15+M15</f>
        <v>6748180</v>
      </c>
      <c r="P15" s="3" t="s">
        <v>12</v>
      </c>
      <c r="Q15" s="2">
        <v>158</v>
      </c>
      <c r="R15" s="2">
        <v>0</v>
      </c>
      <c r="S15" s="2">
        <v>316</v>
      </c>
      <c r="T15" s="2">
        <v>0</v>
      </c>
      <c r="U15" s="2">
        <v>0</v>
      </c>
      <c r="V15" s="2">
        <v>0</v>
      </c>
      <c r="W15" s="2">
        <v>1422</v>
      </c>
      <c r="X15" s="2">
        <v>0</v>
      </c>
      <c r="Y15" s="2">
        <v>158</v>
      </c>
      <c r="Z15" s="2">
        <v>0</v>
      </c>
      <c r="AA15" s="1">
        <f>Q15+S15+U15+W15+Y15</f>
        <v>2054</v>
      </c>
      <c r="AB15" s="13">
        <f>R15+T15+V15+X15+Z15</f>
        <v>0</v>
      </c>
      <c r="AC15" s="14">
        <f>AA15+AB15</f>
        <v>2054</v>
      </c>
      <c r="AE15" s="3" t="s">
        <v>12</v>
      </c>
      <c r="AF15" s="2">
        <f>IFERROR(B15/Q15, "N.A.")</f>
        <v>8600</v>
      </c>
      <c r="AG15" s="2" t="str">
        <f t="shared" ref="AG15:AR19" si="0">IFERROR(C15/R15, "N.A.")</f>
        <v>N.A.</v>
      </c>
      <c r="AH15" s="2">
        <f t="shared" si="0"/>
        <v>5160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2643.333333333333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3285.3846153846152</v>
      </c>
      <c r="AQ15" s="13" t="str">
        <f t="shared" si="0"/>
        <v>N.A.</v>
      </c>
      <c r="AR15" s="14">
        <f t="shared" si="0"/>
        <v>3285.3846153846152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0</v>
      </c>
      <c r="C17" s="2">
        <v>3839400</v>
      </c>
      <c r="D17" s="2"/>
      <c r="E17" s="2"/>
      <c r="F17" s="2"/>
      <c r="G17" s="2"/>
      <c r="H17" s="2"/>
      <c r="I17" s="2">
        <v>3792000</v>
      </c>
      <c r="J17" s="2">
        <v>0</v>
      </c>
      <c r="K17" s="2"/>
      <c r="L17" s="1">
        <f t="shared" si="1"/>
        <v>0</v>
      </c>
      <c r="M17" s="13">
        <f t="shared" si="1"/>
        <v>7631400</v>
      </c>
      <c r="N17" s="14">
        <f t="shared" si="2"/>
        <v>7631400</v>
      </c>
      <c r="P17" s="3" t="s">
        <v>14</v>
      </c>
      <c r="Q17" s="2">
        <v>632</v>
      </c>
      <c r="R17" s="2">
        <v>1264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316</v>
      </c>
      <c r="Y17" s="2">
        <v>158</v>
      </c>
      <c r="Z17" s="2">
        <v>0</v>
      </c>
      <c r="AA17" s="1">
        <f t="shared" si="3"/>
        <v>790</v>
      </c>
      <c r="AB17" s="13">
        <f t="shared" si="3"/>
        <v>1580</v>
      </c>
      <c r="AC17" s="14">
        <f t="shared" si="4"/>
        <v>2370</v>
      </c>
      <c r="AE17" s="3" t="s">
        <v>14</v>
      </c>
      <c r="AF17" s="2">
        <f t="shared" si="5"/>
        <v>0</v>
      </c>
      <c r="AG17" s="2">
        <f t="shared" si="0"/>
        <v>3037.5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12000</v>
      </c>
      <c r="AN17" s="2">
        <f t="shared" si="0"/>
        <v>0</v>
      </c>
      <c r="AO17" s="2" t="str">
        <f t="shared" si="0"/>
        <v>N.A.</v>
      </c>
      <c r="AP17" s="15">
        <f t="shared" si="0"/>
        <v>0</v>
      </c>
      <c r="AQ17" s="13">
        <f t="shared" si="0"/>
        <v>4830</v>
      </c>
      <c r="AR17" s="14">
        <f t="shared" si="0"/>
        <v>3220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158</v>
      </c>
      <c r="X18" s="2">
        <v>0</v>
      </c>
      <c r="Y18" s="2">
        <v>0</v>
      </c>
      <c r="Z18" s="2">
        <v>0</v>
      </c>
      <c r="AA18" s="1">
        <f t="shared" si="3"/>
        <v>158</v>
      </c>
      <c r="AB18" s="13">
        <f t="shared" si="3"/>
        <v>0</v>
      </c>
      <c r="AC18" s="21">
        <f t="shared" si="4"/>
        <v>158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0</v>
      </c>
      <c r="AQ18" s="13" t="str">
        <f t="shared" si="0"/>
        <v>N.A.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1358800</v>
      </c>
      <c r="C19" s="2">
        <v>3839400</v>
      </c>
      <c r="D19" s="2">
        <v>1630560</v>
      </c>
      <c r="E19" s="2"/>
      <c r="F19" s="2"/>
      <c r="G19" s="2"/>
      <c r="H19" s="2">
        <v>3758820</v>
      </c>
      <c r="I19" s="2">
        <v>3792000</v>
      </c>
      <c r="J19" s="2">
        <v>0</v>
      </c>
      <c r="K19" s="2"/>
      <c r="L19" s="1">
        <f t="shared" ref="L19" si="6">B19+D19+F19+H19+J19</f>
        <v>6748180</v>
      </c>
      <c r="M19" s="13">
        <f t="shared" ref="M19" si="7">C19+E19+G19+I19+K19</f>
        <v>7631400</v>
      </c>
      <c r="N19" s="21">
        <f t="shared" ref="N19" si="8">L19+M19</f>
        <v>14379580</v>
      </c>
      <c r="P19" s="4" t="s">
        <v>16</v>
      </c>
      <c r="Q19" s="2">
        <v>790</v>
      </c>
      <c r="R19" s="2">
        <v>1264</v>
      </c>
      <c r="S19" s="2">
        <v>316</v>
      </c>
      <c r="T19" s="2">
        <v>0</v>
      </c>
      <c r="U19" s="2">
        <v>0</v>
      </c>
      <c r="V19" s="2">
        <v>0</v>
      </c>
      <c r="W19" s="2">
        <v>1580</v>
      </c>
      <c r="X19" s="2">
        <v>316</v>
      </c>
      <c r="Y19" s="2">
        <v>316</v>
      </c>
      <c r="Z19" s="2">
        <v>0</v>
      </c>
      <c r="AA19" s="1">
        <f t="shared" ref="AA19" si="9">Q19+S19+U19+W19+Y19</f>
        <v>3002</v>
      </c>
      <c r="AB19" s="13">
        <f t="shared" ref="AB19" si="10">R19+T19+V19+X19+Z19</f>
        <v>1580</v>
      </c>
      <c r="AC19" s="14">
        <f t="shared" ref="AC19" si="11">AA19+AB19</f>
        <v>4582</v>
      </c>
      <c r="AE19" s="4" t="s">
        <v>16</v>
      </c>
      <c r="AF19" s="2">
        <f t="shared" si="5"/>
        <v>1720</v>
      </c>
      <c r="AG19" s="2">
        <f t="shared" si="0"/>
        <v>3037.5</v>
      </c>
      <c r="AH19" s="2">
        <f t="shared" si="0"/>
        <v>5160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2379</v>
      </c>
      <c r="AM19" s="2">
        <f t="shared" si="0"/>
        <v>12000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2247.8947368421054</v>
      </c>
      <c r="AQ19" s="13">
        <f t="shared" ref="AQ19" si="13">IFERROR(M19/AB19, "N.A.")</f>
        <v>4830</v>
      </c>
      <c r="AR19" s="14">
        <f t="shared" ref="AR19" si="14">IFERROR(N19/AC19, "N.A.")</f>
        <v>3138.2758620689656</v>
      </c>
    </row>
    <row r="20" spans="1:44" ht="15" customHeight="1" thickBot="1" x14ac:dyDescent="0.3">
      <c r="A20" s="5" t="s">
        <v>0</v>
      </c>
      <c r="B20" s="44">
        <f>B19+C19</f>
        <v>5198200</v>
      </c>
      <c r="C20" s="45"/>
      <c r="D20" s="44">
        <f>D19+E19</f>
        <v>1630560</v>
      </c>
      <c r="E20" s="45"/>
      <c r="F20" s="44">
        <f>F19+G19</f>
        <v>0</v>
      </c>
      <c r="G20" s="45"/>
      <c r="H20" s="44">
        <f>H19+I19</f>
        <v>7550820</v>
      </c>
      <c r="I20" s="45"/>
      <c r="J20" s="44">
        <f>J19+K19</f>
        <v>0</v>
      </c>
      <c r="K20" s="45"/>
      <c r="L20" s="44">
        <f>L19+M19</f>
        <v>14379580</v>
      </c>
      <c r="M20" s="46"/>
      <c r="N20" s="22">
        <f>B20+D20+F20+H20+J20</f>
        <v>14379580</v>
      </c>
      <c r="P20" s="5" t="s">
        <v>0</v>
      </c>
      <c r="Q20" s="44">
        <f>Q19+R19</f>
        <v>2054</v>
      </c>
      <c r="R20" s="45"/>
      <c r="S20" s="44">
        <f>S19+T19</f>
        <v>316</v>
      </c>
      <c r="T20" s="45"/>
      <c r="U20" s="44">
        <f>U19+V19</f>
        <v>0</v>
      </c>
      <c r="V20" s="45"/>
      <c r="W20" s="44">
        <f>W19+X19</f>
        <v>1896</v>
      </c>
      <c r="X20" s="45"/>
      <c r="Y20" s="44">
        <f>Y19+Z19</f>
        <v>316</v>
      </c>
      <c r="Z20" s="45"/>
      <c r="AA20" s="44">
        <f>AA19+AB19</f>
        <v>4582</v>
      </c>
      <c r="AB20" s="45"/>
      <c r="AC20" s="23">
        <f>Q20+S20+U20+W20+Y20</f>
        <v>4582</v>
      </c>
      <c r="AE20" s="5" t="s">
        <v>0</v>
      </c>
      <c r="AF20" s="24">
        <f>IFERROR(B20/Q20,"N.A.")</f>
        <v>2530.7692307692309</v>
      </c>
      <c r="AG20" s="25"/>
      <c r="AH20" s="24">
        <f>IFERROR(D20/S20,"N.A.")</f>
        <v>5160</v>
      </c>
      <c r="AI20" s="25"/>
      <c r="AJ20" s="24" t="str">
        <f>IFERROR(F20/U20,"N.A.")</f>
        <v>N.A.</v>
      </c>
      <c r="AK20" s="25"/>
      <c r="AL20" s="24">
        <f>IFERROR(H20/W20,"N.A.")</f>
        <v>3982.5</v>
      </c>
      <c r="AM20" s="25"/>
      <c r="AN20" s="24">
        <f>IFERROR(J20/Y20,"N.A.")</f>
        <v>0</v>
      </c>
      <c r="AO20" s="25"/>
      <c r="AP20" s="24">
        <f>IFERROR(L20/AA20,"N.A.")</f>
        <v>3138.2758620689656</v>
      </c>
      <c r="AQ20" s="25"/>
      <c r="AR20" s="16">
        <f>IFERROR(N20/AC20, "N.A.")</f>
        <v>3138.2758620689656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1358800</v>
      </c>
      <c r="C27" s="2"/>
      <c r="D27" s="2">
        <v>1630560</v>
      </c>
      <c r="E27" s="2"/>
      <c r="F27" s="2"/>
      <c r="G27" s="2"/>
      <c r="H27" s="2">
        <v>2513780</v>
      </c>
      <c r="I27" s="2"/>
      <c r="J27" s="2">
        <v>0</v>
      </c>
      <c r="K27" s="2"/>
      <c r="L27" s="1">
        <f>B27+D27+F27+H27+J27</f>
        <v>5503140</v>
      </c>
      <c r="M27" s="13">
        <f>C27+E27+G27+I27+K27</f>
        <v>0</v>
      </c>
      <c r="N27" s="14">
        <f>L27+M27</f>
        <v>5503140</v>
      </c>
      <c r="P27" s="3" t="s">
        <v>12</v>
      </c>
      <c r="Q27" s="2">
        <v>158</v>
      </c>
      <c r="R27" s="2">
        <v>0</v>
      </c>
      <c r="S27" s="2">
        <v>316</v>
      </c>
      <c r="T27" s="2">
        <v>0</v>
      </c>
      <c r="U27" s="2">
        <v>0</v>
      </c>
      <c r="V27" s="2">
        <v>0</v>
      </c>
      <c r="W27" s="2">
        <v>948</v>
      </c>
      <c r="X27" s="2">
        <v>0</v>
      </c>
      <c r="Y27" s="2">
        <v>158</v>
      </c>
      <c r="Z27" s="2">
        <v>0</v>
      </c>
      <c r="AA27" s="1">
        <f>Q27+S27+U27+W27+Y27</f>
        <v>1580</v>
      </c>
      <c r="AB27" s="13">
        <f>R27+T27+V27+X27+Z27</f>
        <v>0</v>
      </c>
      <c r="AC27" s="14">
        <f>AA27+AB27</f>
        <v>1580</v>
      </c>
      <c r="AE27" s="3" t="s">
        <v>12</v>
      </c>
      <c r="AF27" s="2">
        <f>IFERROR(B27/Q27, "N.A.")</f>
        <v>8600</v>
      </c>
      <c r="AG27" s="2" t="str">
        <f t="shared" ref="AG27:AR31" si="15">IFERROR(C27/R27, "N.A.")</f>
        <v>N.A.</v>
      </c>
      <c r="AH27" s="2">
        <f t="shared" si="15"/>
        <v>5160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2651.6666666666665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3483</v>
      </c>
      <c r="AQ27" s="13" t="str">
        <f t="shared" si="15"/>
        <v>N.A.</v>
      </c>
      <c r="AR27" s="14">
        <f t="shared" si="15"/>
        <v>3483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0</v>
      </c>
      <c r="C29" s="2">
        <v>3207400</v>
      </c>
      <c r="D29" s="2"/>
      <c r="E29" s="2"/>
      <c r="F29" s="2"/>
      <c r="G29" s="2"/>
      <c r="H29" s="2"/>
      <c r="I29" s="2">
        <v>948000</v>
      </c>
      <c r="J29" s="2"/>
      <c r="K29" s="2"/>
      <c r="L29" s="1">
        <f t="shared" si="16"/>
        <v>0</v>
      </c>
      <c r="M29" s="13">
        <f t="shared" si="16"/>
        <v>4155400</v>
      </c>
      <c r="N29" s="14">
        <f t="shared" si="17"/>
        <v>4155400</v>
      </c>
      <c r="P29" s="3" t="s">
        <v>14</v>
      </c>
      <c r="Q29" s="2">
        <v>316</v>
      </c>
      <c r="R29" s="2">
        <v>790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158</v>
      </c>
      <c r="Y29" s="2">
        <v>0</v>
      </c>
      <c r="Z29" s="2">
        <v>0</v>
      </c>
      <c r="AA29" s="1">
        <f t="shared" si="18"/>
        <v>316</v>
      </c>
      <c r="AB29" s="13">
        <f t="shared" si="18"/>
        <v>948</v>
      </c>
      <c r="AC29" s="14">
        <f t="shared" si="19"/>
        <v>1264</v>
      </c>
      <c r="AE29" s="3" t="s">
        <v>14</v>
      </c>
      <c r="AF29" s="2">
        <f t="shared" si="20"/>
        <v>0</v>
      </c>
      <c r="AG29" s="2">
        <f t="shared" si="15"/>
        <v>4060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6000</v>
      </c>
      <c r="AN29" s="2" t="str">
        <f t="shared" si="15"/>
        <v>N.A.</v>
      </c>
      <c r="AO29" s="2" t="str">
        <f t="shared" si="15"/>
        <v>N.A.</v>
      </c>
      <c r="AP29" s="15">
        <f t="shared" si="15"/>
        <v>0</v>
      </c>
      <c r="AQ29" s="13">
        <f t="shared" si="15"/>
        <v>4383.333333333333</v>
      </c>
      <c r="AR29" s="14">
        <f t="shared" si="15"/>
        <v>3287.5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158</v>
      </c>
      <c r="X30" s="2">
        <v>0</v>
      </c>
      <c r="Y30" s="2">
        <v>0</v>
      </c>
      <c r="Z30" s="2">
        <v>0</v>
      </c>
      <c r="AA30" s="1">
        <f t="shared" si="18"/>
        <v>158</v>
      </c>
      <c r="AB30" s="13">
        <f t="shared" si="18"/>
        <v>0</v>
      </c>
      <c r="AC30" s="21">
        <f t="shared" si="19"/>
        <v>158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1358800.0000000002</v>
      </c>
      <c r="C31" s="2">
        <v>3207400</v>
      </c>
      <c r="D31" s="2">
        <v>1630560</v>
      </c>
      <c r="E31" s="2"/>
      <c r="F31" s="2"/>
      <c r="G31" s="2"/>
      <c r="H31" s="2">
        <v>2513780.0000000005</v>
      </c>
      <c r="I31" s="2">
        <v>948000</v>
      </c>
      <c r="J31" s="2">
        <v>0</v>
      </c>
      <c r="K31" s="2"/>
      <c r="L31" s="1">
        <f t="shared" ref="L31" si="21">B31+D31+F31+H31+J31</f>
        <v>5503140</v>
      </c>
      <c r="M31" s="13">
        <f t="shared" ref="M31" si="22">C31+E31+G31+I31+K31</f>
        <v>4155400</v>
      </c>
      <c r="N31" s="21">
        <f t="shared" ref="N31" si="23">L31+M31</f>
        <v>9658540</v>
      </c>
      <c r="P31" s="4" t="s">
        <v>16</v>
      </c>
      <c r="Q31" s="2">
        <v>474</v>
      </c>
      <c r="R31" s="2">
        <v>790</v>
      </c>
      <c r="S31" s="2">
        <v>316</v>
      </c>
      <c r="T31" s="2">
        <v>0</v>
      </c>
      <c r="U31" s="2">
        <v>0</v>
      </c>
      <c r="V31" s="2">
        <v>0</v>
      </c>
      <c r="W31" s="2">
        <v>1106</v>
      </c>
      <c r="X31" s="2">
        <v>158</v>
      </c>
      <c r="Y31" s="2">
        <v>158</v>
      </c>
      <c r="Z31" s="2">
        <v>0</v>
      </c>
      <c r="AA31" s="1">
        <f t="shared" ref="AA31" si="24">Q31+S31+U31+W31+Y31</f>
        <v>2054</v>
      </c>
      <c r="AB31" s="13">
        <f t="shared" ref="AB31" si="25">R31+T31+V31+X31+Z31</f>
        <v>948</v>
      </c>
      <c r="AC31" s="14">
        <f t="shared" ref="AC31" si="26">AA31+AB31</f>
        <v>3002</v>
      </c>
      <c r="AE31" s="4" t="s">
        <v>16</v>
      </c>
      <c r="AF31" s="2">
        <f t="shared" si="20"/>
        <v>2866.666666666667</v>
      </c>
      <c r="AG31" s="2">
        <f t="shared" si="15"/>
        <v>4060</v>
      </c>
      <c r="AH31" s="2">
        <f t="shared" si="15"/>
        <v>5160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2272.8571428571431</v>
      </c>
      <c r="AM31" s="2">
        <f t="shared" si="15"/>
        <v>6000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2679.2307692307691</v>
      </c>
      <c r="AQ31" s="13">
        <f t="shared" ref="AQ31" si="28">IFERROR(M31/AB31, "N.A.")</f>
        <v>4383.333333333333</v>
      </c>
      <c r="AR31" s="14">
        <f t="shared" ref="AR31" si="29">IFERROR(N31/AC31, "N.A.")</f>
        <v>3217.3684210526317</v>
      </c>
    </row>
    <row r="32" spans="1:44" ht="15" customHeight="1" thickBot="1" x14ac:dyDescent="0.3">
      <c r="A32" s="5" t="s">
        <v>0</v>
      </c>
      <c r="B32" s="44">
        <f>B31+C31</f>
        <v>4566200</v>
      </c>
      <c r="C32" s="45"/>
      <c r="D32" s="44">
        <f>D31+E31</f>
        <v>1630560</v>
      </c>
      <c r="E32" s="45"/>
      <c r="F32" s="44">
        <f>F31+G31</f>
        <v>0</v>
      </c>
      <c r="G32" s="45"/>
      <c r="H32" s="44">
        <f>H31+I31</f>
        <v>3461780.0000000005</v>
      </c>
      <c r="I32" s="45"/>
      <c r="J32" s="44">
        <f>J31+K31</f>
        <v>0</v>
      </c>
      <c r="K32" s="45"/>
      <c r="L32" s="44">
        <f>L31+M31</f>
        <v>9658540</v>
      </c>
      <c r="M32" s="46"/>
      <c r="N32" s="22">
        <f>B32+D32+F32+H32+J32</f>
        <v>9658540</v>
      </c>
      <c r="P32" s="5" t="s">
        <v>0</v>
      </c>
      <c r="Q32" s="44">
        <f>Q31+R31</f>
        <v>1264</v>
      </c>
      <c r="R32" s="45"/>
      <c r="S32" s="44">
        <f>S31+T31</f>
        <v>316</v>
      </c>
      <c r="T32" s="45"/>
      <c r="U32" s="44">
        <f>U31+V31</f>
        <v>0</v>
      </c>
      <c r="V32" s="45"/>
      <c r="W32" s="44">
        <f>W31+X31</f>
        <v>1264</v>
      </c>
      <c r="X32" s="45"/>
      <c r="Y32" s="44">
        <f>Y31+Z31</f>
        <v>158</v>
      </c>
      <c r="Z32" s="45"/>
      <c r="AA32" s="44">
        <f>AA31+AB31</f>
        <v>3002</v>
      </c>
      <c r="AB32" s="45"/>
      <c r="AC32" s="23">
        <f>Q32+S32+U32+W32+Y32</f>
        <v>3002</v>
      </c>
      <c r="AE32" s="5" t="s">
        <v>0</v>
      </c>
      <c r="AF32" s="24">
        <f>IFERROR(B32/Q32,"N.A.")</f>
        <v>3612.5</v>
      </c>
      <c r="AG32" s="25"/>
      <c r="AH32" s="24">
        <f>IFERROR(D32/S32,"N.A.")</f>
        <v>5160</v>
      </c>
      <c r="AI32" s="25"/>
      <c r="AJ32" s="24" t="str">
        <f>IFERROR(F32/U32,"N.A.")</f>
        <v>N.A.</v>
      </c>
      <c r="AK32" s="25"/>
      <c r="AL32" s="24">
        <f>IFERROR(H32/W32,"N.A.")</f>
        <v>2738.7500000000005</v>
      </c>
      <c r="AM32" s="25"/>
      <c r="AN32" s="24">
        <f>IFERROR(J32/Y32,"N.A.")</f>
        <v>0</v>
      </c>
      <c r="AO32" s="25"/>
      <c r="AP32" s="24">
        <f>IFERROR(L32/AA32,"N.A.")</f>
        <v>3217.3684210526317</v>
      </c>
      <c r="AQ32" s="25"/>
      <c r="AR32" s="16">
        <f>IFERROR(N32/AC32, "N.A.")</f>
        <v>3217.3684210526317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1245040</v>
      </c>
      <c r="I39" s="2"/>
      <c r="J39" s="2"/>
      <c r="K39" s="2"/>
      <c r="L39" s="1">
        <f>B39+D39+F39+H39+J39</f>
        <v>1245040</v>
      </c>
      <c r="M39" s="13">
        <f>C39+E39+G39+I39+K39</f>
        <v>0</v>
      </c>
      <c r="N39" s="14">
        <f>L39+M39</f>
        <v>1245040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474</v>
      </c>
      <c r="X39" s="2">
        <v>0</v>
      </c>
      <c r="Y39" s="2">
        <v>0</v>
      </c>
      <c r="Z39" s="2">
        <v>0</v>
      </c>
      <c r="AA39" s="1">
        <f>Q39+S39+U39+W39+Y39</f>
        <v>474</v>
      </c>
      <c r="AB39" s="13">
        <f>R39+T39+V39+X39+Z39</f>
        <v>0</v>
      </c>
      <c r="AC39" s="14">
        <f>AA39+AB39</f>
        <v>474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2626.6666666666665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2626.6666666666665</v>
      </c>
      <c r="AQ39" s="13" t="str">
        <f t="shared" si="30"/>
        <v>N.A.</v>
      </c>
      <c r="AR39" s="14">
        <f t="shared" si="30"/>
        <v>2626.6666666666665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0</v>
      </c>
      <c r="C41" s="2">
        <v>632000.00000000012</v>
      </c>
      <c r="D41" s="2"/>
      <c r="E41" s="2"/>
      <c r="F41" s="2"/>
      <c r="G41" s="2"/>
      <c r="H41" s="2"/>
      <c r="I41" s="2">
        <v>2844000</v>
      </c>
      <c r="J41" s="2">
        <v>0</v>
      </c>
      <c r="K41" s="2"/>
      <c r="L41" s="1">
        <f t="shared" si="31"/>
        <v>0</v>
      </c>
      <c r="M41" s="13">
        <f t="shared" si="31"/>
        <v>3476000</v>
      </c>
      <c r="N41" s="14">
        <f t="shared" si="32"/>
        <v>3476000</v>
      </c>
      <c r="P41" s="3" t="s">
        <v>14</v>
      </c>
      <c r="Q41" s="2">
        <v>316</v>
      </c>
      <c r="R41" s="2">
        <v>474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158</v>
      </c>
      <c r="Y41" s="2">
        <v>158</v>
      </c>
      <c r="Z41" s="2">
        <v>0</v>
      </c>
      <c r="AA41" s="1">
        <f t="shared" si="33"/>
        <v>474</v>
      </c>
      <c r="AB41" s="13">
        <f t="shared" si="33"/>
        <v>632</v>
      </c>
      <c r="AC41" s="14">
        <f t="shared" si="34"/>
        <v>1106</v>
      </c>
      <c r="AE41" s="3" t="s">
        <v>14</v>
      </c>
      <c r="AF41" s="2">
        <f t="shared" si="35"/>
        <v>0</v>
      </c>
      <c r="AG41" s="2">
        <f t="shared" si="30"/>
        <v>1333.3333333333335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18000</v>
      </c>
      <c r="AN41" s="2">
        <f t="shared" si="30"/>
        <v>0</v>
      </c>
      <c r="AO41" s="2" t="str">
        <f t="shared" si="30"/>
        <v>N.A.</v>
      </c>
      <c r="AP41" s="15">
        <f t="shared" si="30"/>
        <v>0</v>
      </c>
      <c r="AQ41" s="13">
        <f t="shared" si="30"/>
        <v>5500</v>
      </c>
      <c r="AR41" s="14">
        <f t="shared" si="30"/>
        <v>3142.8571428571427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0</v>
      </c>
      <c r="C43" s="2">
        <v>632000.00000000012</v>
      </c>
      <c r="D43" s="2"/>
      <c r="E43" s="2"/>
      <c r="F43" s="2"/>
      <c r="G43" s="2"/>
      <c r="H43" s="2">
        <v>1245040</v>
      </c>
      <c r="I43" s="2">
        <v>2844000</v>
      </c>
      <c r="J43" s="2">
        <v>0</v>
      </c>
      <c r="K43" s="2"/>
      <c r="L43" s="1">
        <f t="shared" ref="L43" si="36">B43+D43+F43+H43+J43</f>
        <v>1245040</v>
      </c>
      <c r="M43" s="13">
        <f t="shared" ref="M43" si="37">C43+E43+G43+I43+K43</f>
        <v>3476000</v>
      </c>
      <c r="N43" s="21">
        <f t="shared" ref="N43" si="38">L43+M43</f>
        <v>4721040</v>
      </c>
      <c r="P43" s="4" t="s">
        <v>16</v>
      </c>
      <c r="Q43" s="2">
        <v>316</v>
      </c>
      <c r="R43" s="2">
        <v>474</v>
      </c>
      <c r="S43" s="2">
        <v>0</v>
      </c>
      <c r="T43" s="2">
        <v>0</v>
      </c>
      <c r="U43" s="2">
        <v>0</v>
      </c>
      <c r="V43" s="2">
        <v>0</v>
      </c>
      <c r="W43" s="2">
        <v>474</v>
      </c>
      <c r="X43" s="2">
        <v>158</v>
      </c>
      <c r="Y43" s="2">
        <v>158</v>
      </c>
      <c r="Z43" s="2">
        <v>0</v>
      </c>
      <c r="AA43" s="1">
        <f t="shared" ref="AA43" si="39">Q43+S43+U43+W43+Y43</f>
        <v>948</v>
      </c>
      <c r="AB43" s="13">
        <f t="shared" ref="AB43" si="40">R43+T43+V43+X43+Z43</f>
        <v>632</v>
      </c>
      <c r="AC43" s="21">
        <f t="shared" ref="AC43" si="41">AA43+AB43</f>
        <v>1580</v>
      </c>
      <c r="AE43" s="4" t="s">
        <v>16</v>
      </c>
      <c r="AF43" s="2">
        <f t="shared" si="35"/>
        <v>0</v>
      </c>
      <c r="AG43" s="2">
        <f t="shared" si="30"/>
        <v>1333.3333333333335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2626.6666666666665</v>
      </c>
      <c r="AM43" s="2">
        <f t="shared" si="30"/>
        <v>18000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1313.3333333333333</v>
      </c>
      <c r="AQ43" s="13">
        <f t="shared" ref="AQ43" si="43">IFERROR(M43/AB43, "N.A.")</f>
        <v>5500</v>
      </c>
      <c r="AR43" s="14">
        <f t="shared" ref="AR43" si="44">IFERROR(N43/AC43, "N.A.")</f>
        <v>2988</v>
      </c>
    </row>
    <row r="44" spans="1:44" ht="15" customHeight="1" thickBot="1" x14ac:dyDescent="0.3">
      <c r="A44" s="5" t="s">
        <v>0</v>
      </c>
      <c r="B44" s="44">
        <f>B43+C43</f>
        <v>632000.00000000012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4089040</v>
      </c>
      <c r="I44" s="45"/>
      <c r="J44" s="44">
        <f>J43+K43</f>
        <v>0</v>
      </c>
      <c r="K44" s="45"/>
      <c r="L44" s="44">
        <f>L43+M43</f>
        <v>4721040</v>
      </c>
      <c r="M44" s="46"/>
      <c r="N44" s="22">
        <f>B44+D44+F44+H44+J44</f>
        <v>4721040</v>
      </c>
      <c r="P44" s="5" t="s">
        <v>0</v>
      </c>
      <c r="Q44" s="44">
        <f>Q43+R43</f>
        <v>790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632</v>
      </c>
      <c r="X44" s="45"/>
      <c r="Y44" s="44">
        <f>Y43+Z43</f>
        <v>158</v>
      </c>
      <c r="Z44" s="45"/>
      <c r="AA44" s="44">
        <f>AA43+AB43</f>
        <v>1580</v>
      </c>
      <c r="AB44" s="46"/>
      <c r="AC44" s="22">
        <f>Q44+S44+U44+W44+Y44</f>
        <v>1580</v>
      </c>
      <c r="AE44" s="5" t="s">
        <v>0</v>
      </c>
      <c r="AF44" s="24">
        <f>IFERROR(B44/Q44,"N.A.")</f>
        <v>800.00000000000011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>
        <f>IFERROR(H44/W44,"N.A.")</f>
        <v>6470</v>
      </c>
      <c r="AM44" s="25"/>
      <c r="AN44" s="24">
        <f>IFERROR(J44/Y44,"N.A.")</f>
        <v>0</v>
      </c>
      <c r="AO44" s="25"/>
      <c r="AP44" s="24">
        <f>IFERROR(L44/AA44,"N.A.")</f>
        <v>2988</v>
      </c>
      <c r="AQ44" s="25"/>
      <c r="AR44" s="16">
        <f>IFERROR(N44/AC44, "N.A.")</f>
        <v>2988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138604940</v>
      </c>
      <c r="C15" s="2"/>
      <c r="D15" s="2">
        <v>42896677.000000007</v>
      </c>
      <c r="E15" s="2"/>
      <c r="F15" s="2">
        <v>99654680</v>
      </c>
      <c r="G15" s="2"/>
      <c r="H15" s="2">
        <v>308363184.00000024</v>
      </c>
      <c r="I15" s="2"/>
      <c r="J15" s="2">
        <v>0</v>
      </c>
      <c r="K15" s="2"/>
      <c r="L15" s="1">
        <f>B15+D15+F15+H15+J15</f>
        <v>589519481.00000024</v>
      </c>
      <c r="M15" s="13">
        <f>C15+E15+G15+I15+K15</f>
        <v>0</v>
      </c>
      <c r="N15" s="14">
        <f>L15+M15</f>
        <v>589519481.00000024</v>
      </c>
      <c r="P15" s="3" t="s">
        <v>12</v>
      </c>
      <c r="Q15" s="2">
        <v>33653</v>
      </c>
      <c r="R15" s="2">
        <v>0</v>
      </c>
      <c r="S15" s="2">
        <v>10773</v>
      </c>
      <c r="T15" s="2">
        <v>0</v>
      </c>
      <c r="U15" s="2">
        <v>11962</v>
      </c>
      <c r="V15" s="2">
        <v>0</v>
      </c>
      <c r="W15" s="2">
        <v>97360</v>
      </c>
      <c r="X15" s="2">
        <v>0</v>
      </c>
      <c r="Y15" s="2">
        <v>8342</v>
      </c>
      <c r="Z15" s="2">
        <v>0</v>
      </c>
      <c r="AA15" s="1">
        <f>Q15+S15+U15+W15+Y15</f>
        <v>162090</v>
      </c>
      <c r="AB15" s="13">
        <f>R15+T15+V15+X15+Z15</f>
        <v>0</v>
      </c>
      <c r="AC15" s="14">
        <f>AA15+AB15</f>
        <v>162090</v>
      </c>
      <c r="AE15" s="3" t="s">
        <v>12</v>
      </c>
      <c r="AF15" s="2">
        <f>IFERROR(B15/Q15, "N.A.")</f>
        <v>4118.6503432086292</v>
      </c>
      <c r="AG15" s="2" t="str">
        <f t="shared" ref="AG15:AR19" si="0">IFERROR(C15/R15, "N.A.")</f>
        <v>N.A.</v>
      </c>
      <c r="AH15" s="2">
        <f t="shared" si="0"/>
        <v>3981.8692100621934</v>
      </c>
      <c r="AI15" s="2" t="str">
        <f t="shared" si="0"/>
        <v>N.A.</v>
      </c>
      <c r="AJ15" s="2">
        <f t="shared" si="0"/>
        <v>8330.9379702390906</v>
      </c>
      <c r="AK15" s="2" t="str">
        <f t="shared" si="0"/>
        <v>N.A.</v>
      </c>
      <c r="AL15" s="2">
        <f t="shared" si="0"/>
        <v>3167.2471651602327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3636.9885927571117</v>
      </c>
      <c r="AQ15" s="13" t="str">
        <f t="shared" si="0"/>
        <v>N.A.</v>
      </c>
      <c r="AR15" s="14">
        <f t="shared" si="0"/>
        <v>3636.9885927571117</v>
      </c>
    </row>
    <row r="16" spans="1:44" ht="15" customHeight="1" thickBot="1" x14ac:dyDescent="0.3">
      <c r="A16" s="3" t="s">
        <v>13</v>
      </c>
      <c r="B16" s="2">
        <v>79777349.999999985</v>
      </c>
      <c r="C16" s="2">
        <v>3006050.0000000005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79777349.999999985</v>
      </c>
      <c r="M16" s="13">
        <f t="shared" si="1"/>
        <v>3006050.0000000005</v>
      </c>
      <c r="N16" s="14">
        <f t="shared" ref="N16:N18" si="2">L16+M16</f>
        <v>82783399.999999985</v>
      </c>
      <c r="P16" s="3" t="s">
        <v>13</v>
      </c>
      <c r="Q16" s="2">
        <v>23825</v>
      </c>
      <c r="R16" s="2">
        <v>723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23825</v>
      </c>
      <c r="AB16" s="13">
        <f t="shared" si="3"/>
        <v>723</v>
      </c>
      <c r="AC16" s="14">
        <f t="shared" ref="AC16:AC18" si="4">AA16+AB16</f>
        <v>24548</v>
      </c>
      <c r="AE16" s="3" t="s">
        <v>13</v>
      </c>
      <c r="AF16" s="2">
        <f t="shared" ref="AF16:AF19" si="5">IFERROR(B16/Q16, "N.A.")</f>
        <v>3348.4721930745009</v>
      </c>
      <c r="AG16" s="2">
        <f t="shared" si="0"/>
        <v>4157.7455048409411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3348.4721930745009</v>
      </c>
      <c r="AQ16" s="13">
        <f t="shared" si="0"/>
        <v>4157.7455048409411</v>
      </c>
      <c r="AR16" s="14">
        <f t="shared" si="0"/>
        <v>3372.3073162783112</v>
      </c>
    </row>
    <row r="17" spans="1:44" ht="15" customHeight="1" thickBot="1" x14ac:dyDescent="0.3">
      <c r="A17" s="3" t="s">
        <v>14</v>
      </c>
      <c r="B17" s="2">
        <v>424498269.00000006</v>
      </c>
      <c r="C17" s="2">
        <v>2358565880.0000005</v>
      </c>
      <c r="D17" s="2">
        <v>58820963.999999993</v>
      </c>
      <c r="E17" s="2">
        <v>23856300</v>
      </c>
      <c r="F17" s="2"/>
      <c r="G17" s="2">
        <v>161468650.00000006</v>
      </c>
      <c r="H17" s="2"/>
      <c r="I17" s="2">
        <v>160850735</v>
      </c>
      <c r="J17" s="2">
        <v>0</v>
      </c>
      <c r="K17" s="2"/>
      <c r="L17" s="1">
        <f t="shared" si="1"/>
        <v>483319233.00000006</v>
      </c>
      <c r="M17" s="13">
        <f t="shared" si="1"/>
        <v>2704741565.0000005</v>
      </c>
      <c r="N17" s="14">
        <f t="shared" si="2"/>
        <v>3188060798.0000005</v>
      </c>
      <c r="P17" s="3" t="s">
        <v>14</v>
      </c>
      <c r="Q17" s="2">
        <v>86749</v>
      </c>
      <c r="R17" s="2">
        <v>341879</v>
      </c>
      <c r="S17" s="2">
        <v>15425</v>
      </c>
      <c r="T17" s="2">
        <v>2423</v>
      </c>
      <c r="U17" s="2">
        <v>0</v>
      </c>
      <c r="V17" s="2">
        <v>16771</v>
      </c>
      <c r="W17" s="2">
        <v>0</v>
      </c>
      <c r="X17" s="2">
        <v>28373</v>
      </c>
      <c r="Y17" s="2">
        <v>7741</v>
      </c>
      <c r="Z17" s="2">
        <v>0</v>
      </c>
      <c r="AA17" s="1">
        <f t="shared" si="3"/>
        <v>109915</v>
      </c>
      <c r="AB17" s="13">
        <f t="shared" si="3"/>
        <v>389446</v>
      </c>
      <c r="AC17" s="14">
        <f t="shared" si="4"/>
        <v>499361</v>
      </c>
      <c r="AE17" s="3" t="s">
        <v>14</v>
      </c>
      <c r="AF17" s="2">
        <f t="shared" si="5"/>
        <v>4893.408212198412</v>
      </c>
      <c r="AG17" s="2">
        <f t="shared" si="0"/>
        <v>6898.832276916688</v>
      </c>
      <c r="AH17" s="2">
        <f t="shared" si="0"/>
        <v>3813.3526094003237</v>
      </c>
      <c r="AI17" s="2">
        <f t="shared" si="0"/>
        <v>9845.7697069748247</v>
      </c>
      <c r="AJ17" s="2" t="str">
        <f t="shared" si="0"/>
        <v>N.A.</v>
      </c>
      <c r="AK17" s="2">
        <f t="shared" si="0"/>
        <v>9627.8486673424395</v>
      </c>
      <c r="AL17" s="2" t="str">
        <f t="shared" si="0"/>
        <v>N.A.</v>
      </c>
      <c r="AM17" s="2">
        <f t="shared" si="0"/>
        <v>5669.1479575652911</v>
      </c>
      <c r="AN17" s="2">
        <f t="shared" si="0"/>
        <v>0</v>
      </c>
      <c r="AO17" s="2" t="str">
        <f t="shared" si="0"/>
        <v>N.A.</v>
      </c>
      <c r="AP17" s="15">
        <f t="shared" si="0"/>
        <v>4397.2090524496207</v>
      </c>
      <c r="AQ17" s="13">
        <f t="shared" si="0"/>
        <v>6945.1003861896143</v>
      </c>
      <c r="AR17" s="14">
        <f t="shared" si="0"/>
        <v>6384.2807067432186</v>
      </c>
    </row>
    <row r="18" spans="1:44" ht="15" customHeight="1" thickBot="1" x14ac:dyDescent="0.3">
      <c r="A18" s="3" t="s">
        <v>15</v>
      </c>
      <c r="B18" s="2">
        <v>23805893.000000004</v>
      </c>
      <c r="C18" s="2"/>
      <c r="D18" s="2"/>
      <c r="E18" s="2"/>
      <c r="F18" s="2"/>
      <c r="G18" s="2">
        <v>8793000.0000000019</v>
      </c>
      <c r="H18" s="2">
        <v>16593019.000000002</v>
      </c>
      <c r="I18" s="2"/>
      <c r="J18" s="2">
        <v>0</v>
      </c>
      <c r="K18" s="2"/>
      <c r="L18" s="1">
        <f t="shared" si="1"/>
        <v>40398912.000000007</v>
      </c>
      <c r="M18" s="13">
        <f t="shared" si="1"/>
        <v>8793000.0000000019</v>
      </c>
      <c r="N18" s="14">
        <f t="shared" si="2"/>
        <v>49191912.000000007</v>
      </c>
      <c r="P18" s="3" t="s">
        <v>15</v>
      </c>
      <c r="Q18" s="2">
        <v>7003</v>
      </c>
      <c r="R18" s="2">
        <v>0</v>
      </c>
      <c r="S18" s="2">
        <v>0</v>
      </c>
      <c r="T18" s="2">
        <v>0</v>
      </c>
      <c r="U18" s="2">
        <v>0</v>
      </c>
      <c r="V18" s="2">
        <v>2422</v>
      </c>
      <c r="W18" s="2">
        <v>32980</v>
      </c>
      <c r="X18" s="2">
        <v>0</v>
      </c>
      <c r="Y18" s="2">
        <v>12208</v>
      </c>
      <c r="Z18" s="2">
        <v>0</v>
      </c>
      <c r="AA18" s="1">
        <f t="shared" si="3"/>
        <v>52191</v>
      </c>
      <c r="AB18" s="13">
        <f t="shared" si="3"/>
        <v>2422</v>
      </c>
      <c r="AC18" s="21">
        <f t="shared" si="4"/>
        <v>54613</v>
      </c>
      <c r="AE18" s="3" t="s">
        <v>15</v>
      </c>
      <c r="AF18" s="2">
        <f t="shared" si="5"/>
        <v>3399.384977866629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3630.4706853839812</v>
      </c>
      <c r="AL18" s="2">
        <f t="shared" si="0"/>
        <v>503.12368101879935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774.05897568546311</v>
      </c>
      <c r="AQ18" s="13">
        <f t="shared" si="0"/>
        <v>3630.4706853839812</v>
      </c>
      <c r="AR18" s="14">
        <f t="shared" si="0"/>
        <v>900.73630820500625</v>
      </c>
    </row>
    <row r="19" spans="1:44" ht="15" customHeight="1" thickBot="1" x14ac:dyDescent="0.3">
      <c r="A19" s="4" t="s">
        <v>16</v>
      </c>
      <c r="B19" s="2">
        <v>666686451.99999952</v>
      </c>
      <c r="C19" s="2">
        <v>2361571929.9999995</v>
      </c>
      <c r="D19" s="2">
        <v>101717640.99999996</v>
      </c>
      <c r="E19" s="2">
        <v>23856300</v>
      </c>
      <c r="F19" s="2">
        <v>99654680</v>
      </c>
      <c r="G19" s="2">
        <v>170261650.00000003</v>
      </c>
      <c r="H19" s="2">
        <v>324956203.00000006</v>
      </c>
      <c r="I19" s="2">
        <v>160850735</v>
      </c>
      <c r="J19" s="2">
        <v>0</v>
      </c>
      <c r="K19" s="2"/>
      <c r="L19" s="1">
        <f t="shared" ref="L19" si="6">B19+D19+F19+H19+J19</f>
        <v>1193014975.9999995</v>
      </c>
      <c r="M19" s="13">
        <f t="shared" ref="M19" si="7">C19+E19+G19+I19+K19</f>
        <v>2716540614.9999995</v>
      </c>
      <c r="N19" s="21">
        <f t="shared" ref="N19" si="8">L19+M19</f>
        <v>3909555590.999999</v>
      </c>
      <c r="P19" s="4" t="s">
        <v>16</v>
      </c>
      <c r="Q19" s="2">
        <v>151230</v>
      </c>
      <c r="R19" s="2">
        <v>342602</v>
      </c>
      <c r="S19" s="2">
        <v>26198</v>
      </c>
      <c r="T19" s="2">
        <v>2423</v>
      </c>
      <c r="U19" s="2">
        <v>11962</v>
      </c>
      <c r="V19" s="2">
        <v>19193</v>
      </c>
      <c r="W19" s="2">
        <v>130340</v>
      </c>
      <c r="X19" s="2">
        <v>28373</v>
      </c>
      <c r="Y19" s="2">
        <v>28291</v>
      </c>
      <c r="Z19" s="2">
        <v>0</v>
      </c>
      <c r="AA19" s="1">
        <f t="shared" ref="AA19" si="9">Q19+S19+U19+W19+Y19</f>
        <v>348021</v>
      </c>
      <c r="AB19" s="13">
        <f t="shared" ref="AB19" si="10">R19+T19+V19+X19+Z19</f>
        <v>392591</v>
      </c>
      <c r="AC19" s="14">
        <f t="shared" ref="AC19" si="11">AA19+AB19</f>
        <v>740612</v>
      </c>
      <c r="AE19" s="4" t="s">
        <v>16</v>
      </c>
      <c r="AF19" s="2">
        <f t="shared" si="5"/>
        <v>4408.4272432718344</v>
      </c>
      <c r="AG19" s="2">
        <f t="shared" si="0"/>
        <v>6893.0477055008423</v>
      </c>
      <c r="AH19" s="2">
        <f t="shared" si="0"/>
        <v>3882.6490953507882</v>
      </c>
      <c r="AI19" s="2">
        <f t="shared" si="0"/>
        <v>9845.7697069748247</v>
      </c>
      <c r="AJ19" s="2">
        <f t="shared" si="0"/>
        <v>8330.9379702390906</v>
      </c>
      <c r="AK19" s="2">
        <f t="shared" si="0"/>
        <v>8871.0284999739506</v>
      </c>
      <c r="AL19" s="2">
        <f t="shared" si="0"/>
        <v>2493.1425732699099</v>
      </c>
      <c r="AM19" s="2">
        <f t="shared" si="0"/>
        <v>5669.1479575652911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3427.9970921294967</v>
      </c>
      <c r="AQ19" s="13">
        <f t="shared" ref="AQ19" si="13">IFERROR(M19/AB19, "N.A.")</f>
        <v>6919.5183154988254</v>
      </c>
      <c r="AR19" s="14">
        <f t="shared" ref="AR19" si="14">IFERROR(N19/AC19, "N.A.")</f>
        <v>5278.8175063325989</v>
      </c>
    </row>
    <row r="20" spans="1:44" ht="15" customHeight="1" thickBot="1" x14ac:dyDescent="0.3">
      <c r="A20" s="5" t="s">
        <v>0</v>
      </c>
      <c r="B20" s="44">
        <f>B19+C19</f>
        <v>3028258381.999999</v>
      </c>
      <c r="C20" s="45"/>
      <c r="D20" s="44">
        <f>D19+E19</f>
        <v>125573940.99999996</v>
      </c>
      <c r="E20" s="45"/>
      <c r="F20" s="44">
        <f>F19+G19</f>
        <v>269916330</v>
      </c>
      <c r="G20" s="45"/>
      <c r="H20" s="44">
        <f>H19+I19</f>
        <v>485806938.00000006</v>
      </c>
      <c r="I20" s="45"/>
      <c r="J20" s="44">
        <f>J19+K19</f>
        <v>0</v>
      </c>
      <c r="K20" s="45"/>
      <c r="L20" s="44">
        <f>L19+M19</f>
        <v>3909555590.999999</v>
      </c>
      <c r="M20" s="46"/>
      <c r="N20" s="22">
        <f>B20+D20+F20+H20+J20</f>
        <v>3909555590.999999</v>
      </c>
      <c r="P20" s="5" t="s">
        <v>0</v>
      </c>
      <c r="Q20" s="44">
        <f>Q19+R19</f>
        <v>493832</v>
      </c>
      <c r="R20" s="45"/>
      <c r="S20" s="44">
        <f>S19+T19</f>
        <v>28621</v>
      </c>
      <c r="T20" s="45"/>
      <c r="U20" s="44">
        <f>U19+V19</f>
        <v>31155</v>
      </c>
      <c r="V20" s="45"/>
      <c r="W20" s="44">
        <f>W19+X19</f>
        <v>158713</v>
      </c>
      <c r="X20" s="45"/>
      <c r="Y20" s="44">
        <f>Y19+Z19</f>
        <v>28291</v>
      </c>
      <c r="Z20" s="45"/>
      <c r="AA20" s="44">
        <f>AA19+AB19</f>
        <v>740612</v>
      </c>
      <c r="AB20" s="45"/>
      <c r="AC20" s="23">
        <f>Q20+S20+U20+W20+Y20</f>
        <v>740612</v>
      </c>
      <c r="AE20" s="5" t="s">
        <v>0</v>
      </c>
      <c r="AF20" s="24">
        <f>IFERROR(B20/Q20,"N.A.")</f>
        <v>6132.1631283513407</v>
      </c>
      <c r="AG20" s="25"/>
      <c r="AH20" s="24">
        <f>IFERROR(D20/S20,"N.A.")</f>
        <v>4387.4756647217064</v>
      </c>
      <c r="AI20" s="25"/>
      <c r="AJ20" s="24">
        <f>IFERROR(F20/U20,"N.A.")</f>
        <v>8663.6600866634562</v>
      </c>
      <c r="AK20" s="25"/>
      <c r="AL20" s="24">
        <f>IFERROR(H20/W20,"N.A.")</f>
        <v>3060.9145942676405</v>
      </c>
      <c r="AM20" s="25"/>
      <c r="AN20" s="24">
        <f>IFERROR(J20/Y20,"N.A.")</f>
        <v>0</v>
      </c>
      <c r="AO20" s="25"/>
      <c r="AP20" s="24">
        <f>IFERROR(L20/AA20,"N.A.")</f>
        <v>5278.8175063325989</v>
      </c>
      <c r="AQ20" s="25"/>
      <c r="AR20" s="16">
        <f>IFERROR(N20/AC20, "N.A.")</f>
        <v>5278.8175063325989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112446539.99999999</v>
      </c>
      <c r="C27" s="2"/>
      <c r="D27" s="2">
        <v>40231257.000000015</v>
      </c>
      <c r="E27" s="2"/>
      <c r="F27" s="2">
        <v>94169599.999999985</v>
      </c>
      <c r="G27" s="2"/>
      <c r="H27" s="2">
        <v>204858957.00000006</v>
      </c>
      <c r="I27" s="2"/>
      <c r="J27" s="2">
        <v>0</v>
      </c>
      <c r="K27" s="2"/>
      <c r="L27" s="1">
        <f>B27+D27+F27+H27+J27</f>
        <v>451706354.00000006</v>
      </c>
      <c r="M27" s="13">
        <f>C27+E27+G27+I27+K27</f>
        <v>0</v>
      </c>
      <c r="N27" s="14">
        <f>L27+M27</f>
        <v>451706354.00000006</v>
      </c>
      <c r="P27" s="3" t="s">
        <v>12</v>
      </c>
      <c r="Q27" s="2">
        <v>25910</v>
      </c>
      <c r="R27" s="2">
        <v>0</v>
      </c>
      <c r="S27" s="2">
        <v>9618</v>
      </c>
      <c r="T27" s="2">
        <v>0</v>
      </c>
      <c r="U27" s="2">
        <v>9757</v>
      </c>
      <c r="V27" s="2">
        <v>0</v>
      </c>
      <c r="W27" s="2">
        <v>51074</v>
      </c>
      <c r="X27" s="2">
        <v>0</v>
      </c>
      <c r="Y27" s="2">
        <v>1989</v>
      </c>
      <c r="Z27" s="2">
        <v>0</v>
      </c>
      <c r="AA27" s="1">
        <f>Q27+S27+U27+W27+Y27</f>
        <v>98348</v>
      </c>
      <c r="AB27" s="13">
        <f>R27+T27+V27+X27+Z27</f>
        <v>0</v>
      </c>
      <c r="AC27" s="14">
        <f>AA27+AB27</f>
        <v>98348</v>
      </c>
      <c r="AE27" s="3" t="s">
        <v>12</v>
      </c>
      <c r="AF27" s="2">
        <f>IFERROR(B27/Q27, "N.A.")</f>
        <v>4339.889617908143</v>
      </c>
      <c r="AG27" s="2" t="str">
        <f t="shared" ref="AG27:AR31" si="15">IFERROR(C27/R27, "N.A.")</f>
        <v>N.A.</v>
      </c>
      <c r="AH27" s="2">
        <f t="shared" si="15"/>
        <v>4182.9129756706188</v>
      </c>
      <c r="AI27" s="2" t="str">
        <f t="shared" si="15"/>
        <v>N.A.</v>
      </c>
      <c r="AJ27" s="2">
        <f t="shared" si="15"/>
        <v>9651.4912370605707</v>
      </c>
      <c r="AK27" s="2" t="str">
        <f t="shared" si="15"/>
        <v>N.A.</v>
      </c>
      <c r="AL27" s="2">
        <f t="shared" si="15"/>
        <v>4011.0223792927918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4592.9388904705747</v>
      </c>
      <c r="AQ27" s="13" t="str">
        <f t="shared" si="15"/>
        <v>N.A.</v>
      </c>
      <c r="AR27" s="14">
        <f t="shared" si="15"/>
        <v>4592.9388904705747</v>
      </c>
    </row>
    <row r="28" spans="1:44" ht="15" customHeight="1" thickBot="1" x14ac:dyDescent="0.3">
      <c r="A28" s="3" t="s">
        <v>13</v>
      </c>
      <c r="B28" s="2">
        <v>17800680.000000004</v>
      </c>
      <c r="C28" s="2">
        <v>1245200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17800680.000000004</v>
      </c>
      <c r="M28" s="13">
        <f t="shared" si="16"/>
        <v>1245200</v>
      </c>
      <c r="N28" s="14">
        <f t="shared" ref="N28:N30" si="17">L28+M28</f>
        <v>19045880.000000004</v>
      </c>
      <c r="P28" s="3" t="s">
        <v>13</v>
      </c>
      <c r="Q28" s="2">
        <v>4503</v>
      </c>
      <c r="R28" s="2">
        <v>450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4503</v>
      </c>
      <c r="AB28" s="13">
        <f t="shared" si="18"/>
        <v>450</v>
      </c>
      <c r="AC28" s="14">
        <f t="shared" ref="AC28:AC30" si="19">AA28+AB28</f>
        <v>4953</v>
      </c>
      <c r="AE28" s="3" t="s">
        <v>13</v>
      </c>
      <c r="AF28" s="2">
        <f t="shared" ref="AF28:AF31" si="20">IFERROR(B28/Q28, "N.A.")</f>
        <v>3953.0712858094612</v>
      </c>
      <c r="AG28" s="2">
        <f t="shared" si="15"/>
        <v>2767.1111111111113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3953.0712858094612</v>
      </c>
      <c r="AQ28" s="13">
        <f t="shared" si="15"/>
        <v>2767.1111111111113</v>
      </c>
      <c r="AR28" s="14">
        <f t="shared" si="15"/>
        <v>3845.3220270543111</v>
      </c>
    </row>
    <row r="29" spans="1:44" ht="15" customHeight="1" thickBot="1" x14ac:dyDescent="0.3">
      <c r="A29" s="3" t="s">
        <v>14</v>
      </c>
      <c r="B29" s="2">
        <v>285561477.00000018</v>
      </c>
      <c r="C29" s="2">
        <v>1457046197.9999983</v>
      </c>
      <c r="D29" s="2">
        <v>49815484.000000007</v>
      </c>
      <c r="E29" s="2">
        <v>10969300</v>
      </c>
      <c r="F29" s="2"/>
      <c r="G29" s="2">
        <v>118081180</v>
      </c>
      <c r="H29" s="2"/>
      <c r="I29" s="2">
        <v>128454630</v>
      </c>
      <c r="J29" s="2">
        <v>0</v>
      </c>
      <c r="K29" s="2"/>
      <c r="L29" s="1">
        <f t="shared" si="16"/>
        <v>335376961.00000018</v>
      </c>
      <c r="M29" s="13">
        <f t="shared" si="16"/>
        <v>1714551307.9999983</v>
      </c>
      <c r="N29" s="14">
        <f t="shared" si="17"/>
        <v>2049928268.9999986</v>
      </c>
      <c r="P29" s="3" t="s">
        <v>14</v>
      </c>
      <c r="Q29" s="2">
        <v>54302</v>
      </c>
      <c r="R29" s="2">
        <v>208944</v>
      </c>
      <c r="S29" s="2">
        <v>12825</v>
      </c>
      <c r="T29" s="2">
        <v>601</v>
      </c>
      <c r="U29" s="2">
        <v>0</v>
      </c>
      <c r="V29" s="2">
        <v>12879</v>
      </c>
      <c r="W29" s="2">
        <v>0</v>
      </c>
      <c r="X29" s="2">
        <v>19870</v>
      </c>
      <c r="Y29" s="2">
        <v>2010</v>
      </c>
      <c r="Z29" s="2">
        <v>0</v>
      </c>
      <c r="AA29" s="1">
        <f t="shared" si="18"/>
        <v>69137</v>
      </c>
      <c r="AB29" s="13">
        <f t="shared" si="18"/>
        <v>242294</v>
      </c>
      <c r="AC29" s="14">
        <f t="shared" si="19"/>
        <v>311431</v>
      </c>
      <c r="AE29" s="3" t="s">
        <v>14</v>
      </c>
      <c r="AF29" s="2">
        <f t="shared" si="20"/>
        <v>5258.7653677580965</v>
      </c>
      <c r="AG29" s="2">
        <f t="shared" si="15"/>
        <v>6973.3813749138444</v>
      </c>
      <c r="AH29" s="2">
        <f t="shared" si="15"/>
        <v>3884.2482651072132</v>
      </c>
      <c r="AI29" s="2">
        <f t="shared" si="15"/>
        <v>18251.747088186356</v>
      </c>
      <c r="AJ29" s="2" t="str">
        <f t="shared" si="15"/>
        <v>N.A.</v>
      </c>
      <c r="AK29" s="2">
        <f t="shared" si="15"/>
        <v>9168.5053187359263</v>
      </c>
      <c r="AL29" s="2" t="str">
        <f t="shared" si="15"/>
        <v>N.A.</v>
      </c>
      <c r="AM29" s="2">
        <f t="shared" si="15"/>
        <v>6464.7523905385005</v>
      </c>
      <c r="AN29" s="2">
        <f t="shared" si="15"/>
        <v>0</v>
      </c>
      <c r="AO29" s="2" t="str">
        <f t="shared" si="15"/>
        <v>N.A.</v>
      </c>
      <c r="AP29" s="15">
        <f t="shared" si="15"/>
        <v>4850.9041613029231</v>
      </c>
      <c r="AQ29" s="13">
        <f t="shared" si="15"/>
        <v>7076.3259015906224</v>
      </c>
      <c r="AR29" s="14">
        <f t="shared" si="15"/>
        <v>6582.2871486781942</v>
      </c>
    </row>
    <row r="30" spans="1:44" ht="15" customHeight="1" thickBot="1" x14ac:dyDescent="0.3">
      <c r="A30" s="3" t="s">
        <v>15</v>
      </c>
      <c r="B30" s="2">
        <v>23145155</v>
      </c>
      <c r="C30" s="2"/>
      <c r="D30" s="2"/>
      <c r="E30" s="2"/>
      <c r="F30" s="2"/>
      <c r="G30" s="2">
        <v>8793000.0000000019</v>
      </c>
      <c r="H30" s="2">
        <v>16259712.000000007</v>
      </c>
      <c r="I30" s="2"/>
      <c r="J30" s="2">
        <v>0</v>
      </c>
      <c r="K30" s="2"/>
      <c r="L30" s="1">
        <f t="shared" si="16"/>
        <v>39404867.000000007</v>
      </c>
      <c r="M30" s="13">
        <f t="shared" si="16"/>
        <v>8793000.0000000019</v>
      </c>
      <c r="N30" s="14">
        <f t="shared" si="17"/>
        <v>48197867.000000007</v>
      </c>
      <c r="P30" s="3" t="s">
        <v>15</v>
      </c>
      <c r="Q30" s="2">
        <v>6613</v>
      </c>
      <c r="R30" s="2">
        <v>0</v>
      </c>
      <c r="S30" s="2">
        <v>0</v>
      </c>
      <c r="T30" s="2">
        <v>0</v>
      </c>
      <c r="U30" s="2">
        <v>0</v>
      </c>
      <c r="V30" s="2">
        <v>2230</v>
      </c>
      <c r="W30" s="2">
        <v>30432</v>
      </c>
      <c r="X30" s="2">
        <v>0</v>
      </c>
      <c r="Y30" s="2">
        <v>8912</v>
      </c>
      <c r="Z30" s="2">
        <v>0</v>
      </c>
      <c r="AA30" s="1">
        <f t="shared" si="18"/>
        <v>45957</v>
      </c>
      <c r="AB30" s="13">
        <f t="shared" si="18"/>
        <v>2230</v>
      </c>
      <c r="AC30" s="21">
        <f t="shared" si="19"/>
        <v>48187</v>
      </c>
      <c r="AE30" s="3" t="s">
        <v>15</v>
      </c>
      <c r="AF30" s="2">
        <f t="shared" si="20"/>
        <v>3499.9478300317555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3943.0493273542611</v>
      </c>
      <c r="AL30" s="2">
        <f t="shared" si="15"/>
        <v>534.29652996845448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857.42905324542528</v>
      </c>
      <c r="AQ30" s="13">
        <f t="shared" si="15"/>
        <v>3943.0493273542611</v>
      </c>
      <c r="AR30" s="14">
        <f t="shared" si="15"/>
        <v>1000.2255172556916</v>
      </c>
    </row>
    <row r="31" spans="1:44" ht="15" customHeight="1" thickBot="1" x14ac:dyDescent="0.3">
      <c r="A31" s="4" t="s">
        <v>16</v>
      </c>
      <c r="B31" s="2">
        <v>438953851.9999997</v>
      </c>
      <c r="C31" s="2">
        <v>1458291397.9999995</v>
      </c>
      <c r="D31" s="2">
        <v>90046741</v>
      </c>
      <c r="E31" s="2">
        <v>10969300</v>
      </c>
      <c r="F31" s="2">
        <v>94169599.999999985</v>
      </c>
      <c r="G31" s="2">
        <v>126874180.00000001</v>
      </c>
      <c r="H31" s="2">
        <v>221118668.99999985</v>
      </c>
      <c r="I31" s="2">
        <v>128454630</v>
      </c>
      <c r="J31" s="2">
        <v>0</v>
      </c>
      <c r="K31" s="2"/>
      <c r="L31" s="1">
        <f t="shared" ref="L31" si="21">B31+D31+F31+H31+J31</f>
        <v>844288861.99999952</v>
      </c>
      <c r="M31" s="13">
        <f t="shared" ref="M31" si="22">C31+E31+G31+I31+K31</f>
        <v>1724589507.9999995</v>
      </c>
      <c r="N31" s="21">
        <f t="shared" ref="N31" si="23">L31+M31</f>
        <v>2568878369.999999</v>
      </c>
      <c r="P31" s="4" t="s">
        <v>16</v>
      </c>
      <c r="Q31" s="2">
        <v>91328</v>
      </c>
      <c r="R31" s="2">
        <v>209394</v>
      </c>
      <c r="S31" s="2">
        <v>22443</v>
      </c>
      <c r="T31" s="2">
        <v>601</v>
      </c>
      <c r="U31" s="2">
        <v>9757</v>
      </c>
      <c r="V31" s="2">
        <v>15109</v>
      </c>
      <c r="W31" s="2">
        <v>81506</v>
      </c>
      <c r="X31" s="2">
        <v>19870</v>
      </c>
      <c r="Y31" s="2">
        <v>12911</v>
      </c>
      <c r="Z31" s="2">
        <v>0</v>
      </c>
      <c r="AA31" s="1">
        <f t="shared" ref="AA31" si="24">Q31+S31+U31+W31+Y31</f>
        <v>217945</v>
      </c>
      <c r="AB31" s="13">
        <f t="shared" ref="AB31" si="25">R31+T31+V31+X31+Z31</f>
        <v>244974</v>
      </c>
      <c r="AC31" s="14">
        <f t="shared" ref="AC31" si="26">AA31+AB31</f>
        <v>462919</v>
      </c>
      <c r="AE31" s="4" t="s">
        <v>16</v>
      </c>
      <c r="AF31" s="2">
        <f t="shared" si="20"/>
        <v>4806.3447354590016</v>
      </c>
      <c r="AG31" s="2">
        <f t="shared" si="15"/>
        <v>6964.3418531572033</v>
      </c>
      <c r="AH31" s="2">
        <f t="shared" si="15"/>
        <v>4012.2417234772533</v>
      </c>
      <c r="AI31" s="2">
        <f t="shared" si="15"/>
        <v>18251.747088186356</v>
      </c>
      <c r="AJ31" s="2">
        <f t="shared" si="15"/>
        <v>9651.4912370605707</v>
      </c>
      <c r="AK31" s="2">
        <f t="shared" si="15"/>
        <v>8397.258587596798</v>
      </c>
      <c r="AL31" s="2">
        <f t="shared" si="15"/>
        <v>2712.9127794272795</v>
      </c>
      <c r="AM31" s="2">
        <f t="shared" si="15"/>
        <v>6464.7523905385005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3873.8620385877148</v>
      </c>
      <c r="AQ31" s="13">
        <f t="shared" ref="AQ31" si="28">IFERROR(M31/AB31, "N.A.")</f>
        <v>7039.8879391282317</v>
      </c>
      <c r="AR31" s="14">
        <f t="shared" ref="AR31" si="29">IFERROR(N31/AC31, "N.A.")</f>
        <v>5549.304241130736</v>
      </c>
    </row>
    <row r="32" spans="1:44" ht="15" customHeight="1" thickBot="1" x14ac:dyDescent="0.3">
      <c r="A32" s="5" t="s">
        <v>0</v>
      </c>
      <c r="B32" s="44">
        <f>B31+C31</f>
        <v>1897245249.9999993</v>
      </c>
      <c r="C32" s="45"/>
      <c r="D32" s="44">
        <f>D31+E31</f>
        <v>101016041</v>
      </c>
      <c r="E32" s="45"/>
      <c r="F32" s="44">
        <f>F31+G31</f>
        <v>221043780</v>
      </c>
      <c r="G32" s="45"/>
      <c r="H32" s="44">
        <f>H31+I31</f>
        <v>349573298.99999988</v>
      </c>
      <c r="I32" s="45"/>
      <c r="J32" s="44">
        <f>J31+K31</f>
        <v>0</v>
      </c>
      <c r="K32" s="45"/>
      <c r="L32" s="44">
        <f>L31+M31</f>
        <v>2568878369.999999</v>
      </c>
      <c r="M32" s="46"/>
      <c r="N32" s="22">
        <f>B32+D32+F32+H32+J32</f>
        <v>2568878369.999999</v>
      </c>
      <c r="P32" s="5" t="s">
        <v>0</v>
      </c>
      <c r="Q32" s="44">
        <f>Q31+R31</f>
        <v>300722</v>
      </c>
      <c r="R32" s="45"/>
      <c r="S32" s="44">
        <f>S31+T31</f>
        <v>23044</v>
      </c>
      <c r="T32" s="45"/>
      <c r="U32" s="44">
        <f>U31+V31</f>
        <v>24866</v>
      </c>
      <c r="V32" s="45"/>
      <c r="W32" s="44">
        <f>W31+X31</f>
        <v>101376</v>
      </c>
      <c r="X32" s="45"/>
      <c r="Y32" s="44">
        <f>Y31+Z31</f>
        <v>12911</v>
      </c>
      <c r="Z32" s="45"/>
      <c r="AA32" s="44">
        <f>AA31+AB31</f>
        <v>462919</v>
      </c>
      <c r="AB32" s="45"/>
      <c r="AC32" s="23">
        <f>Q32+S32+U32+W32+Y32</f>
        <v>462919</v>
      </c>
      <c r="AE32" s="5" t="s">
        <v>0</v>
      </c>
      <c r="AF32" s="24">
        <f>IFERROR(B32/Q32,"N.A.")</f>
        <v>6308.9672521464981</v>
      </c>
      <c r="AG32" s="25"/>
      <c r="AH32" s="24">
        <f>IFERROR(D32/S32,"N.A.")</f>
        <v>4383.6157351154316</v>
      </c>
      <c r="AI32" s="25"/>
      <c r="AJ32" s="24">
        <f>IFERROR(F32/U32,"N.A.")</f>
        <v>8889.3983752915628</v>
      </c>
      <c r="AK32" s="25"/>
      <c r="AL32" s="24">
        <f>IFERROR(H32/W32,"N.A.")</f>
        <v>3448.2845939867411</v>
      </c>
      <c r="AM32" s="25"/>
      <c r="AN32" s="24">
        <f>IFERROR(J32/Y32,"N.A.")</f>
        <v>0</v>
      </c>
      <c r="AO32" s="25"/>
      <c r="AP32" s="24">
        <f>IFERROR(L32/AA32,"N.A.")</f>
        <v>5549.304241130736</v>
      </c>
      <c r="AQ32" s="25"/>
      <c r="AR32" s="16">
        <f>IFERROR(N32/AC32, "N.A.")</f>
        <v>5549.304241130736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26158399.999999996</v>
      </c>
      <c r="C39" s="2"/>
      <c r="D39" s="2">
        <v>2665420</v>
      </c>
      <c r="E39" s="2"/>
      <c r="F39" s="2">
        <v>5485079.9999999991</v>
      </c>
      <c r="G39" s="2"/>
      <c r="H39" s="2">
        <v>103504226.99999999</v>
      </c>
      <c r="I39" s="2"/>
      <c r="J39" s="2">
        <v>0</v>
      </c>
      <c r="K39" s="2"/>
      <c r="L39" s="1">
        <f>B39+D39+F39+H39+J39</f>
        <v>137813126.99999997</v>
      </c>
      <c r="M39" s="13">
        <f>C39+E39+G39+I39+K39</f>
        <v>0</v>
      </c>
      <c r="N39" s="14">
        <f>L39+M39</f>
        <v>137813126.99999997</v>
      </c>
      <c r="P39" s="3" t="s">
        <v>12</v>
      </c>
      <c r="Q39" s="2">
        <v>7743</v>
      </c>
      <c r="R39" s="2">
        <v>0</v>
      </c>
      <c r="S39" s="2">
        <v>1155</v>
      </c>
      <c r="T39" s="2">
        <v>0</v>
      </c>
      <c r="U39" s="2">
        <v>2205</v>
      </c>
      <c r="V39" s="2">
        <v>0</v>
      </c>
      <c r="W39" s="2">
        <v>46286</v>
      </c>
      <c r="X39" s="2">
        <v>0</v>
      </c>
      <c r="Y39" s="2">
        <v>6353</v>
      </c>
      <c r="Z39" s="2">
        <v>0</v>
      </c>
      <c r="AA39" s="1">
        <f>Q39+S39+U39+W39+Y39</f>
        <v>63742</v>
      </c>
      <c r="AB39" s="13">
        <f>R39+T39+V39+X39+Z39</f>
        <v>0</v>
      </c>
      <c r="AC39" s="14">
        <f>AA39+AB39</f>
        <v>63742</v>
      </c>
      <c r="AE39" s="3" t="s">
        <v>12</v>
      </c>
      <c r="AF39" s="2">
        <f>IFERROR(B39/Q39, "N.A.")</f>
        <v>3378.3288131215286</v>
      </c>
      <c r="AG39" s="2" t="str">
        <f t="shared" ref="AG39:AR43" si="30">IFERROR(C39/R39, "N.A.")</f>
        <v>N.A.</v>
      </c>
      <c r="AH39" s="2">
        <f t="shared" si="30"/>
        <v>2307.7229437229439</v>
      </c>
      <c r="AI39" s="2" t="str">
        <f t="shared" si="30"/>
        <v>N.A.</v>
      </c>
      <c r="AJ39" s="2">
        <f t="shared" si="30"/>
        <v>2487.5646258503398</v>
      </c>
      <c r="AK39" s="2" t="str">
        <f t="shared" si="30"/>
        <v>N.A.</v>
      </c>
      <c r="AL39" s="2">
        <f t="shared" si="30"/>
        <v>2236.1886315516567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2162.0458567349624</v>
      </c>
      <c r="AQ39" s="13" t="str">
        <f t="shared" si="30"/>
        <v>N.A.</v>
      </c>
      <c r="AR39" s="14">
        <f t="shared" si="30"/>
        <v>2162.0458567349624</v>
      </c>
    </row>
    <row r="40" spans="1:44" ht="15" customHeight="1" thickBot="1" x14ac:dyDescent="0.3">
      <c r="A40" s="3" t="s">
        <v>13</v>
      </c>
      <c r="B40" s="2">
        <v>61976669.999999985</v>
      </c>
      <c r="C40" s="2">
        <v>1760850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61976669.999999985</v>
      </c>
      <c r="M40" s="13">
        <f t="shared" si="31"/>
        <v>1760850</v>
      </c>
      <c r="N40" s="14">
        <f t="shared" ref="N40:N42" si="32">L40+M40</f>
        <v>63737519.999999985</v>
      </c>
      <c r="P40" s="3" t="s">
        <v>13</v>
      </c>
      <c r="Q40" s="2">
        <v>19322</v>
      </c>
      <c r="R40" s="2">
        <v>273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19322</v>
      </c>
      <c r="AB40" s="13">
        <f t="shared" si="33"/>
        <v>273</v>
      </c>
      <c r="AC40" s="14">
        <f t="shared" ref="AC40:AC42" si="34">AA40+AB40</f>
        <v>19595</v>
      </c>
      <c r="AE40" s="3" t="s">
        <v>13</v>
      </c>
      <c r="AF40" s="2">
        <f t="shared" ref="AF40:AF43" si="35">IFERROR(B40/Q40, "N.A.")</f>
        <v>3207.5701273160121</v>
      </c>
      <c r="AG40" s="2">
        <f t="shared" si="30"/>
        <v>6450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3207.5701273160121</v>
      </c>
      <c r="AQ40" s="13">
        <f t="shared" si="30"/>
        <v>6450</v>
      </c>
      <c r="AR40" s="14">
        <f t="shared" si="30"/>
        <v>3252.7440673641227</v>
      </c>
    </row>
    <row r="41" spans="1:44" ht="15" customHeight="1" thickBot="1" x14ac:dyDescent="0.3">
      <c r="A41" s="3" t="s">
        <v>14</v>
      </c>
      <c r="B41" s="2">
        <v>138936791.99999997</v>
      </c>
      <c r="C41" s="2">
        <v>901519681.99999976</v>
      </c>
      <c r="D41" s="2">
        <v>9005480</v>
      </c>
      <c r="E41" s="2">
        <v>12887000</v>
      </c>
      <c r="F41" s="2"/>
      <c r="G41" s="2">
        <v>43387469.999999993</v>
      </c>
      <c r="H41" s="2"/>
      <c r="I41" s="2">
        <v>32396105</v>
      </c>
      <c r="J41" s="2">
        <v>0</v>
      </c>
      <c r="K41" s="2"/>
      <c r="L41" s="1">
        <f t="shared" si="31"/>
        <v>147942271.99999997</v>
      </c>
      <c r="M41" s="13">
        <f t="shared" si="31"/>
        <v>990190256.99999976</v>
      </c>
      <c r="N41" s="14">
        <f t="shared" si="32"/>
        <v>1138132528.9999998</v>
      </c>
      <c r="P41" s="3" t="s">
        <v>14</v>
      </c>
      <c r="Q41" s="2">
        <v>32447</v>
      </c>
      <c r="R41" s="2">
        <v>132935</v>
      </c>
      <c r="S41" s="2">
        <v>2600</v>
      </c>
      <c r="T41" s="2">
        <v>1822</v>
      </c>
      <c r="U41" s="2">
        <v>0</v>
      </c>
      <c r="V41" s="2">
        <v>3892</v>
      </c>
      <c r="W41" s="2">
        <v>0</v>
      </c>
      <c r="X41" s="2">
        <v>8503</v>
      </c>
      <c r="Y41" s="2">
        <v>5731</v>
      </c>
      <c r="Z41" s="2">
        <v>0</v>
      </c>
      <c r="AA41" s="1">
        <f t="shared" si="33"/>
        <v>40778</v>
      </c>
      <c r="AB41" s="13">
        <f t="shared" si="33"/>
        <v>147152</v>
      </c>
      <c r="AC41" s="14">
        <f t="shared" si="34"/>
        <v>187930</v>
      </c>
      <c r="AE41" s="3" t="s">
        <v>14</v>
      </c>
      <c r="AF41" s="2">
        <f t="shared" si="35"/>
        <v>4281.9611058033088</v>
      </c>
      <c r="AG41" s="2">
        <f t="shared" si="30"/>
        <v>6781.6578177304682</v>
      </c>
      <c r="AH41" s="2">
        <f t="shared" si="30"/>
        <v>3463.646153846154</v>
      </c>
      <c r="AI41" s="2">
        <f t="shared" si="30"/>
        <v>7072.9967069154773</v>
      </c>
      <c r="AJ41" s="2" t="str">
        <f t="shared" si="30"/>
        <v>N.A.</v>
      </c>
      <c r="AK41" s="2">
        <f t="shared" si="30"/>
        <v>11147.859712230214</v>
      </c>
      <c r="AL41" s="2" t="str">
        <f t="shared" si="30"/>
        <v>N.A.</v>
      </c>
      <c r="AM41" s="2">
        <f t="shared" si="30"/>
        <v>3809.9617781959309</v>
      </c>
      <c r="AN41" s="2">
        <f t="shared" si="30"/>
        <v>0</v>
      </c>
      <c r="AO41" s="2" t="str">
        <f t="shared" si="30"/>
        <v>N.A.</v>
      </c>
      <c r="AP41" s="15">
        <f t="shared" si="30"/>
        <v>3627.9923488155368</v>
      </c>
      <c r="AQ41" s="13">
        <f t="shared" si="30"/>
        <v>6729.0302340437083</v>
      </c>
      <c r="AR41" s="14">
        <f t="shared" si="30"/>
        <v>6056.1513808332875</v>
      </c>
    </row>
    <row r="42" spans="1:44" ht="15" customHeight="1" thickBot="1" x14ac:dyDescent="0.3">
      <c r="A42" s="3" t="s">
        <v>15</v>
      </c>
      <c r="B42" s="2">
        <v>660737.99999999988</v>
      </c>
      <c r="C42" s="2"/>
      <c r="D42" s="2"/>
      <c r="E42" s="2"/>
      <c r="F42" s="2"/>
      <c r="G42" s="2">
        <v>0</v>
      </c>
      <c r="H42" s="2">
        <v>333307.00000000006</v>
      </c>
      <c r="I42" s="2"/>
      <c r="J42" s="2">
        <v>0</v>
      </c>
      <c r="K42" s="2"/>
      <c r="L42" s="1">
        <f t="shared" si="31"/>
        <v>994045</v>
      </c>
      <c r="M42" s="13">
        <f t="shared" si="31"/>
        <v>0</v>
      </c>
      <c r="N42" s="14">
        <f t="shared" si="32"/>
        <v>994045</v>
      </c>
      <c r="P42" s="3" t="s">
        <v>15</v>
      </c>
      <c r="Q42" s="2">
        <v>390</v>
      </c>
      <c r="R42" s="2">
        <v>0</v>
      </c>
      <c r="S42" s="2">
        <v>0</v>
      </c>
      <c r="T42" s="2">
        <v>0</v>
      </c>
      <c r="U42" s="2">
        <v>0</v>
      </c>
      <c r="V42" s="2">
        <v>192</v>
      </c>
      <c r="W42" s="2">
        <v>2548</v>
      </c>
      <c r="X42" s="2">
        <v>0</v>
      </c>
      <c r="Y42" s="2">
        <v>3296</v>
      </c>
      <c r="Z42" s="2">
        <v>0</v>
      </c>
      <c r="AA42" s="1">
        <f t="shared" si="33"/>
        <v>6234</v>
      </c>
      <c r="AB42" s="13">
        <f t="shared" si="33"/>
        <v>192</v>
      </c>
      <c r="AC42" s="14">
        <f t="shared" si="34"/>
        <v>6426</v>
      </c>
      <c r="AE42" s="3" t="s">
        <v>15</v>
      </c>
      <c r="AF42" s="2">
        <f t="shared" si="35"/>
        <v>1694.1999999999996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0</v>
      </c>
      <c r="AL42" s="2">
        <f t="shared" si="30"/>
        <v>130.81122448979593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159.45540583894771</v>
      </c>
      <c r="AQ42" s="13">
        <f t="shared" si="30"/>
        <v>0</v>
      </c>
      <c r="AR42" s="14">
        <f t="shared" si="30"/>
        <v>154.69109866168691</v>
      </c>
    </row>
    <row r="43" spans="1:44" ht="15" customHeight="1" thickBot="1" x14ac:dyDescent="0.3">
      <c r="A43" s="4" t="s">
        <v>16</v>
      </c>
      <c r="B43" s="2">
        <v>227732599.99999997</v>
      </c>
      <c r="C43" s="2">
        <v>903280532.00000036</v>
      </c>
      <c r="D43" s="2">
        <v>11670900</v>
      </c>
      <c r="E43" s="2">
        <v>12887000</v>
      </c>
      <c r="F43" s="2">
        <v>5485079.9999999991</v>
      </c>
      <c r="G43" s="2">
        <v>43387470</v>
      </c>
      <c r="H43" s="2">
        <v>103837533.99999993</v>
      </c>
      <c r="I43" s="2">
        <v>32396105</v>
      </c>
      <c r="J43" s="2">
        <v>0</v>
      </c>
      <c r="K43" s="2"/>
      <c r="L43" s="1">
        <f t="shared" ref="L43" si="36">B43+D43+F43+H43+J43</f>
        <v>348726113.99999988</v>
      </c>
      <c r="M43" s="13">
        <f t="shared" ref="M43" si="37">C43+E43+G43+I43+K43</f>
        <v>991951107.00000036</v>
      </c>
      <c r="N43" s="21">
        <f t="shared" ref="N43" si="38">L43+M43</f>
        <v>1340677221.0000002</v>
      </c>
      <c r="P43" s="4" t="s">
        <v>16</v>
      </c>
      <c r="Q43" s="2">
        <v>59902</v>
      </c>
      <c r="R43" s="2">
        <v>133208</v>
      </c>
      <c r="S43" s="2">
        <v>3755</v>
      </c>
      <c r="T43" s="2">
        <v>1822</v>
      </c>
      <c r="U43" s="2">
        <v>2205</v>
      </c>
      <c r="V43" s="2">
        <v>4084</v>
      </c>
      <c r="W43" s="2">
        <v>48834</v>
      </c>
      <c r="X43" s="2">
        <v>8503</v>
      </c>
      <c r="Y43" s="2">
        <v>15380</v>
      </c>
      <c r="Z43" s="2">
        <v>0</v>
      </c>
      <c r="AA43" s="1">
        <f t="shared" ref="AA43" si="39">Q43+S43+U43+W43+Y43</f>
        <v>130076</v>
      </c>
      <c r="AB43" s="13">
        <f t="shared" ref="AB43" si="40">R43+T43+V43+X43+Z43</f>
        <v>147617</v>
      </c>
      <c r="AC43" s="21">
        <f t="shared" ref="AC43" si="41">AA43+AB43</f>
        <v>277693</v>
      </c>
      <c r="AE43" s="4" t="s">
        <v>16</v>
      </c>
      <c r="AF43" s="2">
        <f t="shared" si="35"/>
        <v>3801.7528630095817</v>
      </c>
      <c r="AG43" s="2">
        <f t="shared" si="30"/>
        <v>6780.9781094228601</v>
      </c>
      <c r="AH43" s="2">
        <f t="shared" si="30"/>
        <v>3108.0958721704396</v>
      </c>
      <c r="AI43" s="2">
        <f t="shared" si="30"/>
        <v>7072.9967069154773</v>
      </c>
      <c r="AJ43" s="2">
        <f t="shared" si="30"/>
        <v>2487.5646258503398</v>
      </c>
      <c r="AK43" s="2">
        <f t="shared" si="30"/>
        <v>10623.768364348678</v>
      </c>
      <c r="AL43" s="2">
        <f t="shared" si="30"/>
        <v>2126.3368554695485</v>
      </c>
      <c r="AM43" s="2">
        <f t="shared" si="30"/>
        <v>3809.9617781959309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2680.9412497309254</v>
      </c>
      <c r="AQ43" s="13">
        <f t="shared" ref="AQ43" si="43">IFERROR(M43/AB43, "N.A.")</f>
        <v>6719.761998956762</v>
      </c>
      <c r="AR43" s="14">
        <f t="shared" ref="AR43" si="44">IFERROR(N43/AC43, "N.A.")</f>
        <v>4827.9114741819212</v>
      </c>
    </row>
    <row r="44" spans="1:44" ht="15" customHeight="1" thickBot="1" x14ac:dyDescent="0.3">
      <c r="A44" s="5" t="s">
        <v>0</v>
      </c>
      <c r="B44" s="44">
        <f>B43+C43</f>
        <v>1131013132.0000002</v>
      </c>
      <c r="C44" s="45"/>
      <c r="D44" s="44">
        <f>D43+E43</f>
        <v>24557900</v>
      </c>
      <c r="E44" s="45"/>
      <c r="F44" s="44">
        <f>F43+G43</f>
        <v>48872550</v>
      </c>
      <c r="G44" s="45"/>
      <c r="H44" s="44">
        <f>H43+I43</f>
        <v>136233638.99999994</v>
      </c>
      <c r="I44" s="45"/>
      <c r="J44" s="44">
        <f>J43+K43</f>
        <v>0</v>
      </c>
      <c r="K44" s="45"/>
      <c r="L44" s="44">
        <f>L43+M43</f>
        <v>1340677221.0000002</v>
      </c>
      <c r="M44" s="46"/>
      <c r="N44" s="22">
        <f>B44+D44+F44+H44+J44</f>
        <v>1340677221.0000002</v>
      </c>
      <c r="P44" s="5" t="s">
        <v>0</v>
      </c>
      <c r="Q44" s="44">
        <f>Q43+R43</f>
        <v>193110</v>
      </c>
      <c r="R44" s="45"/>
      <c r="S44" s="44">
        <f>S43+T43</f>
        <v>5577</v>
      </c>
      <c r="T44" s="45"/>
      <c r="U44" s="44">
        <f>U43+V43</f>
        <v>6289</v>
      </c>
      <c r="V44" s="45"/>
      <c r="W44" s="44">
        <f>W43+X43</f>
        <v>57337</v>
      </c>
      <c r="X44" s="45"/>
      <c r="Y44" s="44">
        <f>Y43+Z43</f>
        <v>15380</v>
      </c>
      <c r="Z44" s="45"/>
      <c r="AA44" s="44">
        <f>AA43+AB43</f>
        <v>277693</v>
      </c>
      <c r="AB44" s="46"/>
      <c r="AC44" s="22">
        <f>Q44+S44+U44+W44+Y44</f>
        <v>277693</v>
      </c>
      <c r="AE44" s="5" t="s">
        <v>0</v>
      </c>
      <c r="AF44" s="24">
        <f>IFERROR(B44/Q44,"N.A.")</f>
        <v>5856.8335767179342</v>
      </c>
      <c r="AG44" s="25"/>
      <c r="AH44" s="24">
        <f>IFERROR(D44/S44,"N.A.")</f>
        <v>4403.4247803478574</v>
      </c>
      <c r="AI44" s="25"/>
      <c r="AJ44" s="24">
        <f>IFERROR(F44/U44,"N.A.")</f>
        <v>7771.1162346954998</v>
      </c>
      <c r="AK44" s="25"/>
      <c r="AL44" s="24">
        <f>IFERROR(H44/W44,"N.A.")</f>
        <v>2376.0161675706777</v>
      </c>
      <c r="AM44" s="25"/>
      <c r="AN44" s="24">
        <f>IFERROR(J44/Y44,"N.A.")</f>
        <v>0</v>
      </c>
      <c r="AO44" s="25"/>
      <c r="AP44" s="24">
        <f>IFERROR(L44/AA44,"N.A.")</f>
        <v>4827.9114741819212</v>
      </c>
      <c r="AQ44" s="25"/>
      <c r="AR44" s="16">
        <f>IFERROR(N44/AC44, "N.A.")</f>
        <v>4827.9114741819212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1713350</v>
      </c>
      <c r="C15" s="2"/>
      <c r="D15" s="2"/>
      <c r="E15" s="2"/>
      <c r="F15" s="2">
        <v>2562800</v>
      </c>
      <c r="G15" s="2"/>
      <c r="H15" s="2">
        <v>6970646.9999999991</v>
      </c>
      <c r="I15" s="2"/>
      <c r="J15" s="2">
        <v>0</v>
      </c>
      <c r="K15" s="2"/>
      <c r="L15" s="1">
        <f>B15+D15+F15+H15+J15</f>
        <v>11246797</v>
      </c>
      <c r="M15" s="13">
        <f>C15+E15+G15+I15+K15</f>
        <v>0</v>
      </c>
      <c r="N15" s="14">
        <f>L15+M15</f>
        <v>11246797</v>
      </c>
      <c r="P15" s="3" t="s">
        <v>12</v>
      </c>
      <c r="Q15" s="2">
        <v>984</v>
      </c>
      <c r="R15" s="2">
        <v>0</v>
      </c>
      <c r="S15" s="2">
        <v>0</v>
      </c>
      <c r="T15" s="2">
        <v>0</v>
      </c>
      <c r="U15" s="2">
        <v>298</v>
      </c>
      <c r="V15" s="2">
        <v>0</v>
      </c>
      <c r="W15" s="2">
        <v>4532</v>
      </c>
      <c r="X15" s="2">
        <v>0</v>
      </c>
      <c r="Y15" s="2">
        <v>364</v>
      </c>
      <c r="Z15" s="2">
        <v>0</v>
      </c>
      <c r="AA15" s="1">
        <f>Q15+S15+U15+W15+Y15</f>
        <v>6178</v>
      </c>
      <c r="AB15" s="13">
        <f>R15+T15+V15+X15+Z15</f>
        <v>0</v>
      </c>
      <c r="AC15" s="14">
        <f>AA15+AB15</f>
        <v>6178</v>
      </c>
      <c r="AE15" s="3" t="s">
        <v>12</v>
      </c>
      <c r="AF15" s="2">
        <f>IFERROR(B15/Q15, "N.A.")</f>
        <v>1741.209349593496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8600</v>
      </c>
      <c r="AK15" s="2" t="str">
        <f t="shared" si="0"/>
        <v>N.A.</v>
      </c>
      <c r="AL15" s="2">
        <f t="shared" si="0"/>
        <v>1538.0951015004412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1820.4592101003561</v>
      </c>
      <c r="AQ15" s="13" t="str">
        <f t="shared" si="0"/>
        <v>N.A.</v>
      </c>
      <c r="AR15" s="14">
        <f t="shared" si="0"/>
        <v>1820.4592101003561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22488824.999999996</v>
      </c>
      <c r="C17" s="2">
        <v>59642580.000000007</v>
      </c>
      <c r="D17" s="2"/>
      <c r="E17" s="2"/>
      <c r="F17" s="2"/>
      <c r="G17" s="2"/>
      <c r="H17" s="2"/>
      <c r="I17" s="2">
        <v>557370</v>
      </c>
      <c r="J17" s="2">
        <v>0</v>
      </c>
      <c r="K17" s="2"/>
      <c r="L17" s="1">
        <f t="shared" si="1"/>
        <v>22488824.999999996</v>
      </c>
      <c r="M17" s="13">
        <f t="shared" si="1"/>
        <v>60199950.000000007</v>
      </c>
      <c r="N17" s="14">
        <f t="shared" si="2"/>
        <v>82688775</v>
      </c>
      <c r="P17" s="3" t="s">
        <v>14</v>
      </c>
      <c r="Q17" s="2">
        <v>4675</v>
      </c>
      <c r="R17" s="2">
        <v>10123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698</v>
      </c>
      <c r="Y17" s="2">
        <v>480</v>
      </c>
      <c r="Z17" s="2">
        <v>0</v>
      </c>
      <c r="AA17" s="1">
        <f t="shared" si="3"/>
        <v>5155</v>
      </c>
      <c r="AB17" s="13">
        <f t="shared" si="3"/>
        <v>10821</v>
      </c>
      <c r="AC17" s="14">
        <f t="shared" si="4"/>
        <v>15976</v>
      </c>
      <c r="AE17" s="3" t="s">
        <v>14</v>
      </c>
      <c r="AF17" s="2">
        <f t="shared" si="5"/>
        <v>4810.4438502673793</v>
      </c>
      <c r="AG17" s="2">
        <f t="shared" si="0"/>
        <v>5891.7889953571084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798.52435530085961</v>
      </c>
      <c r="AN17" s="2">
        <f t="shared" si="0"/>
        <v>0</v>
      </c>
      <c r="AO17" s="2" t="str">
        <f t="shared" si="0"/>
        <v>N.A.</v>
      </c>
      <c r="AP17" s="15">
        <f t="shared" si="0"/>
        <v>4362.5266731328802</v>
      </c>
      <c r="AQ17" s="13">
        <f t="shared" si="0"/>
        <v>5563.2520099805943</v>
      </c>
      <c r="AR17" s="14">
        <f t="shared" si="0"/>
        <v>5175.8121557336008</v>
      </c>
    </row>
    <row r="18" spans="1:44" ht="15" customHeight="1" thickBot="1" x14ac:dyDescent="0.3">
      <c r="A18" s="3" t="s">
        <v>15</v>
      </c>
      <c r="B18" s="2">
        <v>4235678</v>
      </c>
      <c r="C18" s="2"/>
      <c r="D18" s="2"/>
      <c r="E18" s="2"/>
      <c r="F18" s="2"/>
      <c r="G18" s="2">
        <v>0</v>
      </c>
      <c r="H18" s="2">
        <v>1014858.9999999997</v>
      </c>
      <c r="I18" s="2"/>
      <c r="J18" s="2">
        <v>0</v>
      </c>
      <c r="K18" s="2"/>
      <c r="L18" s="1">
        <f t="shared" si="1"/>
        <v>5250537</v>
      </c>
      <c r="M18" s="13">
        <f t="shared" si="1"/>
        <v>0</v>
      </c>
      <c r="N18" s="14">
        <f t="shared" si="2"/>
        <v>5250537</v>
      </c>
      <c r="P18" s="3" t="s">
        <v>15</v>
      </c>
      <c r="Q18" s="2">
        <v>721</v>
      </c>
      <c r="R18" s="2">
        <v>0</v>
      </c>
      <c r="S18" s="2">
        <v>0</v>
      </c>
      <c r="T18" s="2">
        <v>0</v>
      </c>
      <c r="U18" s="2">
        <v>0</v>
      </c>
      <c r="V18" s="2">
        <v>182</v>
      </c>
      <c r="W18" s="2">
        <v>10125</v>
      </c>
      <c r="X18" s="2">
        <v>0</v>
      </c>
      <c r="Y18" s="2">
        <v>3285</v>
      </c>
      <c r="Z18" s="2">
        <v>0</v>
      </c>
      <c r="AA18" s="1">
        <f t="shared" si="3"/>
        <v>14131</v>
      </c>
      <c r="AB18" s="13">
        <f t="shared" si="3"/>
        <v>182</v>
      </c>
      <c r="AC18" s="21">
        <f t="shared" si="4"/>
        <v>14313</v>
      </c>
      <c r="AE18" s="3" t="s">
        <v>15</v>
      </c>
      <c r="AF18" s="2">
        <f t="shared" si="5"/>
        <v>5874.7267683772534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100.23298765432095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371.56160215129859</v>
      </c>
      <c r="AQ18" s="13">
        <f t="shared" si="0"/>
        <v>0</v>
      </c>
      <c r="AR18" s="14">
        <f t="shared" si="0"/>
        <v>366.83693146090968</v>
      </c>
    </row>
    <row r="19" spans="1:44" ht="15" customHeight="1" thickBot="1" x14ac:dyDescent="0.3">
      <c r="A19" s="4" t="s">
        <v>16</v>
      </c>
      <c r="B19" s="2">
        <v>28437852.999999993</v>
      </c>
      <c r="C19" s="2">
        <v>59642580.000000007</v>
      </c>
      <c r="D19" s="2"/>
      <c r="E19" s="2"/>
      <c r="F19" s="2">
        <v>2562800</v>
      </c>
      <c r="G19" s="2">
        <v>0</v>
      </c>
      <c r="H19" s="2">
        <v>7985505.9999999991</v>
      </c>
      <c r="I19" s="2">
        <v>557370</v>
      </c>
      <c r="J19" s="2">
        <v>0</v>
      </c>
      <c r="K19" s="2"/>
      <c r="L19" s="1">
        <f t="shared" ref="L19" si="6">B19+D19+F19+H19+J19</f>
        <v>38986158.999999993</v>
      </c>
      <c r="M19" s="13">
        <f t="shared" ref="M19" si="7">C19+E19+G19+I19+K19</f>
        <v>60199950.000000007</v>
      </c>
      <c r="N19" s="21">
        <f t="shared" ref="N19" si="8">L19+M19</f>
        <v>99186109</v>
      </c>
      <c r="P19" s="4" t="s">
        <v>16</v>
      </c>
      <c r="Q19" s="2">
        <v>6380</v>
      </c>
      <c r="R19" s="2">
        <v>10123</v>
      </c>
      <c r="S19" s="2">
        <v>0</v>
      </c>
      <c r="T19" s="2">
        <v>0</v>
      </c>
      <c r="U19" s="2">
        <v>298</v>
      </c>
      <c r="V19" s="2">
        <v>182</v>
      </c>
      <c r="W19" s="2">
        <v>14657</v>
      </c>
      <c r="X19" s="2">
        <v>698</v>
      </c>
      <c r="Y19" s="2">
        <v>4129</v>
      </c>
      <c r="Z19" s="2">
        <v>0</v>
      </c>
      <c r="AA19" s="1">
        <f t="shared" ref="AA19" si="9">Q19+S19+U19+W19+Y19</f>
        <v>25464</v>
      </c>
      <c r="AB19" s="13">
        <f t="shared" ref="AB19" si="10">R19+T19+V19+X19+Z19</f>
        <v>11003</v>
      </c>
      <c r="AC19" s="14">
        <f t="shared" ref="AC19" si="11">AA19+AB19</f>
        <v>36467</v>
      </c>
      <c r="AE19" s="4" t="s">
        <v>16</v>
      </c>
      <c r="AF19" s="2">
        <f t="shared" si="5"/>
        <v>4457.3437304075223</v>
      </c>
      <c r="AG19" s="2">
        <f t="shared" si="0"/>
        <v>5891.7889953571084</v>
      </c>
      <c r="AH19" s="2" t="str">
        <f t="shared" si="0"/>
        <v>N.A.</v>
      </c>
      <c r="AI19" s="2" t="str">
        <f t="shared" si="0"/>
        <v>N.A.</v>
      </c>
      <c r="AJ19" s="2">
        <f t="shared" si="0"/>
        <v>8600</v>
      </c>
      <c r="AK19" s="2">
        <f t="shared" si="0"/>
        <v>0</v>
      </c>
      <c r="AL19" s="2">
        <f t="shared" si="0"/>
        <v>544.8254076550453</v>
      </c>
      <c r="AM19" s="2">
        <f t="shared" si="0"/>
        <v>798.52435530085961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1531.0304351240966</v>
      </c>
      <c r="AQ19" s="13">
        <f t="shared" ref="AQ19" si="13">IFERROR(M19/AB19, "N.A.")</f>
        <v>5471.2305734799611</v>
      </c>
      <c r="AR19" s="14">
        <f t="shared" ref="AR19" si="14">IFERROR(N19/AC19, "N.A.")</f>
        <v>2719.8867194998215</v>
      </c>
    </row>
    <row r="20" spans="1:44" ht="15" customHeight="1" thickBot="1" x14ac:dyDescent="0.3">
      <c r="A20" s="5" t="s">
        <v>0</v>
      </c>
      <c r="B20" s="44">
        <f>B19+C19</f>
        <v>88080433</v>
      </c>
      <c r="C20" s="45"/>
      <c r="D20" s="44">
        <f>D19+E19</f>
        <v>0</v>
      </c>
      <c r="E20" s="45"/>
      <c r="F20" s="44">
        <f>F19+G19</f>
        <v>2562800</v>
      </c>
      <c r="G20" s="45"/>
      <c r="H20" s="44">
        <f>H19+I19</f>
        <v>8542876</v>
      </c>
      <c r="I20" s="45"/>
      <c r="J20" s="44">
        <f>J19+K19</f>
        <v>0</v>
      </c>
      <c r="K20" s="45"/>
      <c r="L20" s="44">
        <f>L19+M19</f>
        <v>99186109</v>
      </c>
      <c r="M20" s="46"/>
      <c r="N20" s="22">
        <f>B20+D20+F20+H20+J20</f>
        <v>99186109</v>
      </c>
      <c r="P20" s="5" t="s">
        <v>0</v>
      </c>
      <c r="Q20" s="44">
        <f>Q19+R19</f>
        <v>16503</v>
      </c>
      <c r="R20" s="45"/>
      <c r="S20" s="44">
        <f>S19+T19</f>
        <v>0</v>
      </c>
      <c r="T20" s="45"/>
      <c r="U20" s="44">
        <f>U19+V19</f>
        <v>480</v>
      </c>
      <c r="V20" s="45"/>
      <c r="W20" s="44">
        <f>W19+X19</f>
        <v>15355</v>
      </c>
      <c r="X20" s="45"/>
      <c r="Y20" s="44">
        <f>Y19+Z19</f>
        <v>4129</v>
      </c>
      <c r="Z20" s="45"/>
      <c r="AA20" s="44">
        <f>AA19+AB19</f>
        <v>36467</v>
      </c>
      <c r="AB20" s="45"/>
      <c r="AC20" s="23">
        <f>Q20+S20+U20+W20+Y20</f>
        <v>36467</v>
      </c>
      <c r="AE20" s="5" t="s">
        <v>0</v>
      </c>
      <c r="AF20" s="24">
        <f>IFERROR(B20/Q20,"N.A.")</f>
        <v>5337.2376537599221</v>
      </c>
      <c r="AG20" s="25"/>
      <c r="AH20" s="24" t="str">
        <f>IFERROR(D20/S20,"N.A.")</f>
        <v>N.A.</v>
      </c>
      <c r="AI20" s="25"/>
      <c r="AJ20" s="24">
        <f>IFERROR(F20/U20,"N.A.")</f>
        <v>5339.166666666667</v>
      </c>
      <c r="AK20" s="25"/>
      <c r="AL20" s="24">
        <f>IFERROR(H20/W20,"N.A.")</f>
        <v>556.35792901335071</v>
      </c>
      <c r="AM20" s="25"/>
      <c r="AN20" s="24">
        <f>IFERROR(J20/Y20,"N.A.")</f>
        <v>0</v>
      </c>
      <c r="AO20" s="25"/>
      <c r="AP20" s="24">
        <f>IFERROR(L20/AA20,"N.A.")</f>
        <v>2719.8867194998215</v>
      </c>
      <c r="AQ20" s="25"/>
      <c r="AR20" s="16">
        <f>IFERROR(N20/AC20, "N.A.")</f>
        <v>2719.8867194998215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1713350</v>
      </c>
      <c r="C27" s="2"/>
      <c r="D27" s="2"/>
      <c r="E27" s="2"/>
      <c r="F27" s="2">
        <v>2562800</v>
      </c>
      <c r="G27" s="2"/>
      <c r="H27" s="2">
        <v>4698954</v>
      </c>
      <c r="I27" s="2"/>
      <c r="J27" s="2">
        <v>0</v>
      </c>
      <c r="K27" s="2"/>
      <c r="L27" s="1">
        <f>B27+D27+F27+H27+J27</f>
        <v>8975104</v>
      </c>
      <c r="M27" s="13">
        <f>C27+E27+G27+I27+K27</f>
        <v>0</v>
      </c>
      <c r="N27" s="14">
        <f>L27+M27</f>
        <v>8975104</v>
      </c>
      <c r="P27" s="3" t="s">
        <v>12</v>
      </c>
      <c r="Q27" s="2">
        <v>984</v>
      </c>
      <c r="R27" s="2">
        <v>0</v>
      </c>
      <c r="S27" s="2">
        <v>0</v>
      </c>
      <c r="T27" s="2">
        <v>0</v>
      </c>
      <c r="U27" s="2">
        <v>298</v>
      </c>
      <c r="V27" s="2">
        <v>0</v>
      </c>
      <c r="W27" s="2">
        <v>1992</v>
      </c>
      <c r="X27" s="2">
        <v>0</v>
      </c>
      <c r="Y27" s="2">
        <v>364</v>
      </c>
      <c r="Z27" s="2">
        <v>0</v>
      </c>
      <c r="AA27" s="1">
        <f>Q27+S27+U27+W27+Y27</f>
        <v>3638</v>
      </c>
      <c r="AB27" s="13">
        <f>R27+T27+V27+X27+Z27</f>
        <v>0</v>
      </c>
      <c r="AC27" s="14">
        <f>AA27+AB27</f>
        <v>3638</v>
      </c>
      <c r="AE27" s="3" t="s">
        <v>12</v>
      </c>
      <c r="AF27" s="2">
        <f>IFERROR(B27/Q27, "N.A.")</f>
        <v>1741.209349593496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8600</v>
      </c>
      <c r="AK27" s="2" t="str">
        <f t="shared" si="15"/>
        <v>N.A.</v>
      </c>
      <c r="AL27" s="2">
        <f t="shared" si="15"/>
        <v>2358.9126506024095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2467.0434304562946</v>
      </c>
      <c r="AQ27" s="13" t="str">
        <f t="shared" si="15"/>
        <v>N.A.</v>
      </c>
      <c r="AR27" s="14">
        <f t="shared" si="15"/>
        <v>2467.0434304562946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18079135</v>
      </c>
      <c r="C29" s="2">
        <v>20841850.000000004</v>
      </c>
      <c r="D29" s="2"/>
      <c r="E29" s="2"/>
      <c r="F29" s="2"/>
      <c r="G29" s="2"/>
      <c r="H29" s="2"/>
      <c r="I29" s="2">
        <v>0</v>
      </c>
      <c r="J29" s="2">
        <v>0</v>
      </c>
      <c r="K29" s="2"/>
      <c r="L29" s="1">
        <f t="shared" si="16"/>
        <v>18079135</v>
      </c>
      <c r="M29" s="13">
        <f t="shared" si="16"/>
        <v>20841850.000000004</v>
      </c>
      <c r="N29" s="14">
        <f t="shared" si="17"/>
        <v>38920985</v>
      </c>
      <c r="P29" s="3" t="s">
        <v>14</v>
      </c>
      <c r="Q29" s="2">
        <v>3628</v>
      </c>
      <c r="R29" s="2">
        <v>5111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298</v>
      </c>
      <c r="Y29" s="2">
        <v>182</v>
      </c>
      <c r="Z29" s="2">
        <v>0</v>
      </c>
      <c r="AA29" s="1">
        <f t="shared" si="18"/>
        <v>3810</v>
      </c>
      <c r="AB29" s="13">
        <f t="shared" si="18"/>
        <v>5409</v>
      </c>
      <c r="AC29" s="14">
        <f t="shared" si="19"/>
        <v>9219</v>
      </c>
      <c r="AE29" s="3" t="s">
        <v>14</v>
      </c>
      <c r="AF29" s="2">
        <f t="shared" si="20"/>
        <v>4983.2235391400218</v>
      </c>
      <c r="AG29" s="2">
        <f t="shared" si="15"/>
        <v>4077.8419096067314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0</v>
      </c>
      <c r="AN29" s="2">
        <f t="shared" si="15"/>
        <v>0</v>
      </c>
      <c r="AO29" s="2" t="str">
        <f t="shared" si="15"/>
        <v>N.A.</v>
      </c>
      <c r="AP29" s="15">
        <f t="shared" si="15"/>
        <v>4745.1797900262463</v>
      </c>
      <c r="AQ29" s="13">
        <f t="shared" si="15"/>
        <v>3853.1798853762257</v>
      </c>
      <c r="AR29" s="14">
        <f t="shared" si="15"/>
        <v>4221.822865820588</v>
      </c>
    </row>
    <row r="30" spans="1:44" ht="15" customHeight="1" thickBot="1" x14ac:dyDescent="0.3">
      <c r="A30" s="3" t="s">
        <v>15</v>
      </c>
      <c r="B30" s="2">
        <v>3574940</v>
      </c>
      <c r="C30" s="2"/>
      <c r="D30" s="2"/>
      <c r="E30" s="2"/>
      <c r="F30" s="2"/>
      <c r="G30" s="2">
        <v>0</v>
      </c>
      <c r="H30" s="2">
        <v>1014859.0000000003</v>
      </c>
      <c r="I30" s="2"/>
      <c r="J30" s="2">
        <v>0</v>
      </c>
      <c r="K30" s="2"/>
      <c r="L30" s="1">
        <f t="shared" si="16"/>
        <v>4589799</v>
      </c>
      <c r="M30" s="13">
        <f t="shared" si="16"/>
        <v>0</v>
      </c>
      <c r="N30" s="14">
        <f t="shared" si="17"/>
        <v>4589799</v>
      </c>
      <c r="P30" s="3" t="s">
        <v>15</v>
      </c>
      <c r="Q30" s="2">
        <v>524</v>
      </c>
      <c r="R30" s="2">
        <v>0</v>
      </c>
      <c r="S30" s="2">
        <v>0</v>
      </c>
      <c r="T30" s="2">
        <v>0</v>
      </c>
      <c r="U30" s="2">
        <v>0</v>
      </c>
      <c r="V30" s="2">
        <v>182</v>
      </c>
      <c r="W30" s="2">
        <v>9719</v>
      </c>
      <c r="X30" s="2">
        <v>0</v>
      </c>
      <c r="Y30" s="2">
        <v>2303</v>
      </c>
      <c r="Z30" s="2">
        <v>0</v>
      </c>
      <c r="AA30" s="1">
        <f t="shared" si="18"/>
        <v>12546</v>
      </c>
      <c r="AB30" s="13">
        <f t="shared" si="18"/>
        <v>182</v>
      </c>
      <c r="AC30" s="21">
        <f t="shared" si="19"/>
        <v>12728</v>
      </c>
      <c r="AE30" s="3" t="s">
        <v>15</v>
      </c>
      <c r="AF30" s="2">
        <f t="shared" si="20"/>
        <v>6822.4045801526718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104.42010494906887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365.83763749402198</v>
      </c>
      <c r="AQ30" s="13">
        <f t="shared" si="15"/>
        <v>0</v>
      </c>
      <c r="AR30" s="14">
        <f t="shared" si="15"/>
        <v>360.60645820238841</v>
      </c>
    </row>
    <row r="31" spans="1:44" ht="15" customHeight="1" thickBot="1" x14ac:dyDescent="0.3">
      <c r="A31" s="4" t="s">
        <v>16</v>
      </c>
      <c r="B31" s="2">
        <v>23367425</v>
      </c>
      <c r="C31" s="2">
        <v>20841850.000000004</v>
      </c>
      <c r="D31" s="2"/>
      <c r="E31" s="2"/>
      <c r="F31" s="2">
        <v>2562800</v>
      </c>
      <c r="G31" s="2">
        <v>0</v>
      </c>
      <c r="H31" s="2">
        <v>5713813.0000000009</v>
      </c>
      <c r="I31" s="2">
        <v>0</v>
      </c>
      <c r="J31" s="2">
        <v>0</v>
      </c>
      <c r="K31" s="2"/>
      <c r="L31" s="1">
        <f t="shared" ref="L31" si="21">B31+D31+F31+H31+J31</f>
        <v>31644038</v>
      </c>
      <c r="M31" s="13">
        <f t="shared" ref="M31" si="22">C31+E31+G31+I31+K31</f>
        <v>20841850.000000004</v>
      </c>
      <c r="N31" s="21">
        <f t="shared" ref="N31" si="23">L31+M31</f>
        <v>52485888</v>
      </c>
      <c r="P31" s="4" t="s">
        <v>16</v>
      </c>
      <c r="Q31" s="2">
        <v>5136</v>
      </c>
      <c r="R31" s="2">
        <v>5111</v>
      </c>
      <c r="S31" s="2">
        <v>0</v>
      </c>
      <c r="T31" s="2">
        <v>0</v>
      </c>
      <c r="U31" s="2">
        <v>298</v>
      </c>
      <c r="V31" s="2">
        <v>182</v>
      </c>
      <c r="W31" s="2">
        <v>11711</v>
      </c>
      <c r="X31" s="2">
        <v>298</v>
      </c>
      <c r="Y31" s="2">
        <v>2849</v>
      </c>
      <c r="Z31" s="2">
        <v>0</v>
      </c>
      <c r="AA31" s="1">
        <f t="shared" ref="AA31" si="24">Q31+S31+U31+W31+Y31</f>
        <v>19994</v>
      </c>
      <c r="AB31" s="13">
        <f t="shared" ref="AB31" si="25">R31+T31+V31+X31+Z31</f>
        <v>5591</v>
      </c>
      <c r="AC31" s="14">
        <f t="shared" ref="AC31" si="26">AA31+AB31</f>
        <v>25585</v>
      </c>
      <c r="AE31" s="4" t="s">
        <v>16</v>
      </c>
      <c r="AF31" s="2">
        <f t="shared" si="20"/>
        <v>4549.7322819314641</v>
      </c>
      <c r="AG31" s="2">
        <f t="shared" si="15"/>
        <v>4077.8419096067314</v>
      </c>
      <c r="AH31" s="2" t="str">
        <f t="shared" si="15"/>
        <v>N.A.</v>
      </c>
      <c r="AI31" s="2" t="str">
        <f t="shared" si="15"/>
        <v>N.A.</v>
      </c>
      <c r="AJ31" s="2">
        <f t="shared" si="15"/>
        <v>8600</v>
      </c>
      <c r="AK31" s="2">
        <f t="shared" si="15"/>
        <v>0</v>
      </c>
      <c r="AL31" s="2">
        <f t="shared" si="15"/>
        <v>487.90137477585182</v>
      </c>
      <c r="AM31" s="2">
        <f t="shared" si="15"/>
        <v>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1582.6767030109033</v>
      </c>
      <c r="AQ31" s="13">
        <f t="shared" ref="AQ31" si="28">IFERROR(M31/AB31, "N.A.")</f>
        <v>3727.7499552852805</v>
      </c>
      <c r="AR31" s="14">
        <f t="shared" ref="AR31" si="29">IFERROR(N31/AC31, "N.A.")</f>
        <v>2051.4320109439122</v>
      </c>
    </row>
    <row r="32" spans="1:44" ht="15" customHeight="1" thickBot="1" x14ac:dyDescent="0.3">
      <c r="A32" s="5" t="s">
        <v>0</v>
      </c>
      <c r="B32" s="44">
        <f>B31+C31</f>
        <v>44209275</v>
      </c>
      <c r="C32" s="45"/>
      <c r="D32" s="44">
        <f>D31+E31</f>
        <v>0</v>
      </c>
      <c r="E32" s="45"/>
      <c r="F32" s="44">
        <f>F31+G31</f>
        <v>2562800</v>
      </c>
      <c r="G32" s="45"/>
      <c r="H32" s="44">
        <f>H31+I31</f>
        <v>5713813.0000000009</v>
      </c>
      <c r="I32" s="45"/>
      <c r="J32" s="44">
        <f>J31+K31</f>
        <v>0</v>
      </c>
      <c r="K32" s="45"/>
      <c r="L32" s="44">
        <f>L31+M31</f>
        <v>52485888</v>
      </c>
      <c r="M32" s="46"/>
      <c r="N32" s="22">
        <f>B32+D32+F32+H32+J32</f>
        <v>52485888</v>
      </c>
      <c r="P32" s="5" t="s">
        <v>0</v>
      </c>
      <c r="Q32" s="44">
        <f>Q31+R31</f>
        <v>10247</v>
      </c>
      <c r="R32" s="45"/>
      <c r="S32" s="44">
        <f>S31+T31</f>
        <v>0</v>
      </c>
      <c r="T32" s="45"/>
      <c r="U32" s="44">
        <f>U31+V31</f>
        <v>480</v>
      </c>
      <c r="V32" s="45"/>
      <c r="W32" s="44">
        <f>W31+X31</f>
        <v>12009</v>
      </c>
      <c r="X32" s="45"/>
      <c r="Y32" s="44">
        <f>Y31+Z31</f>
        <v>2849</v>
      </c>
      <c r="Z32" s="45"/>
      <c r="AA32" s="44">
        <f>AA31+AB31</f>
        <v>25585</v>
      </c>
      <c r="AB32" s="45"/>
      <c r="AC32" s="23">
        <f>Q32+S32+U32+W32+Y32</f>
        <v>25585</v>
      </c>
      <c r="AE32" s="5" t="s">
        <v>0</v>
      </c>
      <c r="AF32" s="24">
        <f>IFERROR(B32/Q32,"N.A.")</f>
        <v>4314.3627403142382</v>
      </c>
      <c r="AG32" s="25"/>
      <c r="AH32" s="24" t="str">
        <f>IFERROR(D32/S32,"N.A.")</f>
        <v>N.A.</v>
      </c>
      <c r="AI32" s="25"/>
      <c r="AJ32" s="24">
        <f>IFERROR(F32/U32,"N.A.")</f>
        <v>5339.166666666667</v>
      </c>
      <c r="AK32" s="25"/>
      <c r="AL32" s="24">
        <f>IFERROR(H32/W32,"N.A.")</f>
        <v>475.7942376550921</v>
      </c>
      <c r="AM32" s="25"/>
      <c r="AN32" s="24">
        <f>IFERROR(J32/Y32,"N.A.")</f>
        <v>0</v>
      </c>
      <c r="AO32" s="25"/>
      <c r="AP32" s="24">
        <f>IFERROR(L32/AA32,"N.A.")</f>
        <v>2051.4320109439122</v>
      </c>
      <c r="AQ32" s="25"/>
      <c r="AR32" s="16">
        <f>IFERROR(N32/AC32, "N.A.")</f>
        <v>2051.4320109439122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2271693</v>
      </c>
      <c r="I39" s="2"/>
      <c r="J39" s="2"/>
      <c r="K39" s="2"/>
      <c r="L39" s="1">
        <f>B39+D39+F39+H39+J39</f>
        <v>2271693</v>
      </c>
      <c r="M39" s="13">
        <f>C39+E39+G39+I39+K39</f>
        <v>0</v>
      </c>
      <c r="N39" s="14">
        <f>L39+M39</f>
        <v>2271693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2540</v>
      </c>
      <c r="X39" s="2">
        <v>0</v>
      </c>
      <c r="Y39" s="2">
        <v>0</v>
      </c>
      <c r="Z39" s="2">
        <v>0</v>
      </c>
      <c r="AA39" s="1">
        <f>Q39+S39+U39+W39+Y39</f>
        <v>2540</v>
      </c>
      <c r="AB39" s="13">
        <f>R39+T39+V39+X39+Z39</f>
        <v>0</v>
      </c>
      <c r="AC39" s="14">
        <f>AA39+AB39</f>
        <v>2540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894.36732283464562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894.36732283464562</v>
      </c>
      <c r="AQ39" s="13" t="str">
        <f t="shared" si="30"/>
        <v>N.A.</v>
      </c>
      <c r="AR39" s="14">
        <f t="shared" si="30"/>
        <v>894.36732283464562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4409689.9999999991</v>
      </c>
      <c r="C41" s="2">
        <v>38800730.000000007</v>
      </c>
      <c r="D41" s="2"/>
      <c r="E41" s="2"/>
      <c r="F41" s="2"/>
      <c r="G41" s="2"/>
      <c r="H41" s="2"/>
      <c r="I41" s="2">
        <v>557370</v>
      </c>
      <c r="J41" s="2">
        <v>0</v>
      </c>
      <c r="K41" s="2"/>
      <c r="L41" s="1">
        <f t="shared" si="31"/>
        <v>4409689.9999999991</v>
      </c>
      <c r="M41" s="13">
        <f t="shared" si="31"/>
        <v>39358100.000000007</v>
      </c>
      <c r="N41" s="14">
        <f t="shared" si="32"/>
        <v>43767790.000000007</v>
      </c>
      <c r="P41" s="3" t="s">
        <v>14</v>
      </c>
      <c r="Q41" s="2">
        <v>1047</v>
      </c>
      <c r="R41" s="2">
        <v>5012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400</v>
      </c>
      <c r="Y41" s="2">
        <v>298</v>
      </c>
      <c r="Z41" s="2">
        <v>0</v>
      </c>
      <c r="AA41" s="1">
        <f t="shared" si="33"/>
        <v>1345</v>
      </c>
      <c r="AB41" s="13">
        <f t="shared" si="33"/>
        <v>5412</v>
      </c>
      <c r="AC41" s="14">
        <f t="shared" si="34"/>
        <v>6757</v>
      </c>
      <c r="AE41" s="3" t="s">
        <v>14</v>
      </c>
      <c r="AF41" s="2">
        <f t="shared" si="35"/>
        <v>4211.7382999044885</v>
      </c>
      <c r="AG41" s="2">
        <f t="shared" si="30"/>
        <v>7741.56624102155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1393.425</v>
      </c>
      <c r="AN41" s="2">
        <f t="shared" si="30"/>
        <v>0</v>
      </c>
      <c r="AO41" s="2" t="str">
        <f t="shared" si="30"/>
        <v>N.A.</v>
      </c>
      <c r="AP41" s="15">
        <f t="shared" si="30"/>
        <v>3278.579925650557</v>
      </c>
      <c r="AQ41" s="13">
        <f t="shared" si="30"/>
        <v>7272.3762010347391</v>
      </c>
      <c r="AR41" s="14">
        <f t="shared" si="30"/>
        <v>6477.3997336095908</v>
      </c>
    </row>
    <row r="42" spans="1:44" ht="15" customHeight="1" thickBot="1" x14ac:dyDescent="0.3">
      <c r="A42" s="3" t="s">
        <v>15</v>
      </c>
      <c r="B42" s="2">
        <v>660738</v>
      </c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31"/>
        <v>660738</v>
      </c>
      <c r="M42" s="13">
        <f t="shared" si="31"/>
        <v>0</v>
      </c>
      <c r="N42" s="14">
        <f t="shared" si="32"/>
        <v>660738</v>
      </c>
      <c r="P42" s="3" t="s">
        <v>15</v>
      </c>
      <c r="Q42" s="2">
        <v>197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406</v>
      </c>
      <c r="X42" s="2">
        <v>0</v>
      </c>
      <c r="Y42" s="2">
        <v>982</v>
      </c>
      <c r="Z42" s="2">
        <v>0</v>
      </c>
      <c r="AA42" s="1">
        <f t="shared" si="33"/>
        <v>1585</v>
      </c>
      <c r="AB42" s="13">
        <f t="shared" si="33"/>
        <v>0</v>
      </c>
      <c r="AC42" s="14">
        <f t="shared" si="34"/>
        <v>1585</v>
      </c>
      <c r="AE42" s="3" t="s">
        <v>15</v>
      </c>
      <c r="AF42" s="2">
        <f t="shared" si="35"/>
        <v>3354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416.86940063091481</v>
      </c>
      <c r="AQ42" s="13" t="str">
        <f t="shared" si="30"/>
        <v>N.A.</v>
      </c>
      <c r="AR42" s="14">
        <f t="shared" si="30"/>
        <v>416.86940063091481</v>
      </c>
    </row>
    <row r="43" spans="1:44" ht="15" customHeight="1" thickBot="1" x14ac:dyDescent="0.3">
      <c r="A43" s="4" t="s">
        <v>16</v>
      </c>
      <c r="B43" s="2">
        <v>5070428</v>
      </c>
      <c r="C43" s="2">
        <v>38800730.000000007</v>
      </c>
      <c r="D43" s="2"/>
      <c r="E43" s="2"/>
      <c r="F43" s="2"/>
      <c r="G43" s="2"/>
      <c r="H43" s="2">
        <v>2271693</v>
      </c>
      <c r="I43" s="2">
        <v>557370</v>
      </c>
      <c r="J43" s="2">
        <v>0</v>
      </c>
      <c r="K43" s="2"/>
      <c r="L43" s="1">
        <f t="shared" ref="L43" si="36">B43+D43+F43+H43+J43</f>
        <v>7342121</v>
      </c>
      <c r="M43" s="13">
        <f t="shared" ref="M43" si="37">C43+E43+G43+I43+K43</f>
        <v>39358100.000000007</v>
      </c>
      <c r="N43" s="21">
        <f t="shared" ref="N43" si="38">L43+M43</f>
        <v>46700221.000000007</v>
      </c>
      <c r="P43" s="4" t="s">
        <v>16</v>
      </c>
      <c r="Q43" s="2">
        <v>1244</v>
      </c>
      <c r="R43" s="2">
        <v>5012</v>
      </c>
      <c r="S43" s="2">
        <v>0</v>
      </c>
      <c r="T43" s="2">
        <v>0</v>
      </c>
      <c r="U43" s="2">
        <v>0</v>
      </c>
      <c r="V43" s="2">
        <v>0</v>
      </c>
      <c r="W43" s="2">
        <v>2946</v>
      </c>
      <c r="X43" s="2">
        <v>400</v>
      </c>
      <c r="Y43" s="2">
        <v>1280</v>
      </c>
      <c r="Z43" s="2">
        <v>0</v>
      </c>
      <c r="AA43" s="1">
        <f t="shared" ref="AA43" si="39">Q43+S43+U43+W43+Y43</f>
        <v>5470</v>
      </c>
      <c r="AB43" s="13">
        <f t="shared" ref="AB43" si="40">R43+T43+V43+X43+Z43</f>
        <v>5412</v>
      </c>
      <c r="AC43" s="21">
        <f t="shared" ref="AC43" si="41">AA43+AB43</f>
        <v>10882</v>
      </c>
      <c r="AE43" s="4" t="s">
        <v>16</v>
      </c>
      <c r="AF43" s="2">
        <f t="shared" si="35"/>
        <v>4075.9067524115758</v>
      </c>
      <c r="AG43" s="2">
        <f t="shared" si="30"/>
        <v>7741.56624102155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771.11099796334008</v>
      </c>
      <c r="AM43" s="2">
        <f t="shared" si="30"/>
        <v>1393.425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1342.2524680073127</v>
      </c>
      <c r="AQ43" s="13">
        <f t="shared" ref="AQ43" si="43">IFERROR(M43/AB43, "N.A.")</f>
        <v>7272.3762010347391</v>
      </c>
      <c r="AR43" s="14">
        <f t="shared" ref="AR43" si="44">IFERROR(N43/AC43, "N.A.")</f>
        <v>4291.5108435949278</v>
      </c>
    </row>
    <row r="44" spans="1:44" ht="15" customHeight="1" thickBot="1" x14ac:dyDescent="0.3">
      <c r="A44" s="5" t="s">
        <v>0</v>
      </c>
      <c r="B44" s="44">
        <f>B43+C43</f>
        <v>43871158.000000007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2829063</v>
      </c>
      <c r="I44" s="45"/>
      <c r="J44" s="44">
        <f>J43+K43</f>
        <v>0</v>
      </c>
      <c r="K44" s="45"/>
      <c r="L44" s="44">
        <f>L43+M43</f>
        <v>46700221.000000007</v>
      </c>
      <c r="M44" s="46"/>
      <c r="N44" s="22">
        <f>B44+D44+F44+H44+J44</f>
        <v>46700221.000000007</v>
      </c>
      <c r="P44" s="5" t="s">
        <v>0</v>
      </c>
      <c r="Q44" s="44">
        <f>Q43+R43</f>
        <v>6256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3346</v>
      </c>
      <c r="X44" s="45"/>
      <c r="Y44" s="44">
        <f>Y43+Z43</f>
        <v>1280</v>
      </c>
      <c r="Z44" s="45"/>
      <c r="AA44" s="44">
        <f>AA43+AB43</f>
        <v>10882</v>
      </c>
      <c r="AB44" s="46"/>
      <c r="AC44" s="22">
        <f>Q44+S44+U44+W44+Y44</f>
        <v>10882</v>
      </c>
      <c r="AE44" s="5" t="s">
        <v>0</v>
      </c>
      <c r="AF44" s="24">
        <f>IFERROR(B44/Q44,"N.A.")</f>
        <v>7012.6531329923282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>
        <f>IFERROR(H44/W44,"N.A.")</f>
        <v>845.50597728631203</v>
      </c>
      <c r="AM44" s="25"/>
      <c r="AN44" s="24">
        <f>IFERROR(J44/Y44,"N.A.")</f>
        <v>0</v>
      </c>
      <c r="AO44" s="25"/>
      <c r="AP44" s="24">
        <f>IFERROR(L44/AA44,"N.A.")</f>
        <v>4291.5108435949278</v>
      </c>
      <c r="AQ44" s="25"/>
      <c r="AR44" s="16">
        <f>IFERROR(N44/AC44, "N.A.")</f>
        <v>4291.5108435949278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14708149.999999998</v>
      </c>
      <c r="C15" s="2"/>
      <c r="D15" s="2">
        <v>4209672</v>
      </c>
      <c r="E15" s="2"/>
      <c r="F15" s="2"/>
      <c r="G15" s="2"/>
      <c r="H15" s="2">
        <v>8643860</v>
      </c>
      <c r="I15" s="2"/>
      <c r="J15" s="2"/>
      <c r="K15" s="2"/>
      <c r="L15" s="1">
        <f>B15+D15+F15+H15+J15</f>
        <v>27561682</v>
      </c>
      <c r="M15" s="13">
        <f>C15+E15+G15+I15+K15</f>
        <v>0</v>
      </c>
      <c r="N15" s="14">
        <f>L15+M15</f>
        <v>27561682</v>
      </c>
      <c r="P15" s="3" t="s">
        <v>12</v>
      </c>
      <c r="Q15" s="2">
        <v>2107</v>
      </c>
      <c r="R15" s="2">
        <v>0</v>
      </c>
      <c r="S15" s="2">
        <v>1359</v>
      </c>
      <c r="T15" s="2">
        <v>0</v>
      </c>
      <c r="U15" s="2">
        <v>0</v>
      </c>
      <c r="V15" s="2">
        <v>0</v>
      </c>
      <c r="W15" s="2">
        <v>1810</v>
      </c>
      <c r="X15" s="2">
        <v>0</v>
      </c>
      <c r="Y15" s="2">
        <v>0</v>
      </c>
      <c r="Z15" s="2">
        <v>0</v>
      </c>
      <c r="AA15" s="1">
        <f>Q15+S15+U15+W15+Y15</f>
        <v>5276</v>
      </c>
      <c r="AB15" s="13">
        <f>R15+T15+V15+X15+Z15</f>
        <v>0</v>
      </c>
      <c r="AC15" s="14">
        <f>AA15+AB15</f>
        <v>5276</v>
      </c>
      <c r="AE15" s="3" t="s">
        <v>12</v>
      </c>
      <c r="AF15" s="2">
        <f>IFERROR(B15/Q15, "N.A.")</f>
        <v>6980.6122448979586</v>
      </c>
      <c r="AG15" s="2" t="str">
        <f t="shared" ref="AG15:AR19" si="0">IFERROR(C15/R15, "N.A.")</f>
        <v>N.A.</v>
      </c>
      <c r="AH15" s="2">
        <f t="shared" si="0"/>
        <v>3097.62472406181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4775.6132596685084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5223.973085670963</v>
      </c>
      <c r="AQ15" s="13" t="str">
        <f t="shared" si="0"/>
        <v>N.A.</v>
      </c>
      <c r="AR15" s="14">
        <f t="shared" si="0"/>
        <v>5223.973085670963</v>
      </c>
    </row>
    <row r="16" spans="1:44" ht="15" customHeight="1" thickBot="1" x14ac:dyDescent="0.3">
      <c r="A16" s="3" t="s">
        <v>13</v>
      </c>
      <c r="B16" s="2">
        <v>4209270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4209270</v>
      </c>
      <c r="M16" s="13">
        <f t="shared" si="1"/>
        <v>0</v>
      </c>
      <c r="N16" s="14">
        <f t="shared" ref="N16:N18" si="2">L16+M16</f>
        <v>4209270</v>
      </c>
      <c r="P16" s="3" t="s">
        <v>13</v>
      </c>
      <c r="Q16" s="2">
        <v>689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689</v>
      </c>
      <c r="AB16" s="13">
        <f t="shared" si="3"/>
        <v>0</v>
      </c>
      <c r="AC16" s="14">
        <f t="shared" ref="AC16:AC18" si="4">AA16+AB16</f>
        <v>689</v>
      </c>
      <c r="AE16" s="3" t="s">
        <v>13</v>
      </c>
      <c r="AF16" s="2">
        <f t="shared" ref="AF16:AF19" si="5">IFERROR(B16/Q16, "N.A.")</f>
        <v>6109.2452830188677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6109.2452830188677</v>
      </c>
      <c r="AQ16" s="13" t="str">
        <f t="shared" si="0"/>
        <v>N.A.</v>
      </c>
      <c r="AR16" s="14">
        <f t="shared" si="0"/>
        <v>6109.2452830188677</v>
      </c>
    </row>
    <row r="17" spans="1:44" ht="15" customHeight="1" thickBot="1" x14ac:dyDescent="0.3">
      <c r="A17" s="3" t="s">
        <v>14</v>
      </c>
      <c r="B17" s="2">
        <v>13093930</v>
      </c>
      <c r="C17" s="2">
        <v>22338800</v>
      </c>
      <c r="D17" s="2"/>
      <c r="E17" s="2"/>
      <c r="F17" s="2"/>
      <c r="G17" s="2"/>
      <c r="H17" s="2"/>
      <c r="I17" s="2">
        <v>3520000</v>
      </c>
      <c r="J17" s="2">
        <v>0</v>
      </c>
      <c r="K17" s="2"/>
      <c r="L17" s="1">
        <f t="shared" si="1"/>
        <v>13093930</v>
      </c>
      <c r="M17" s="13">
        <f t="shared" si="1"/>
        <v>25858800</v>
      </c>
      <c r="N17" s="14">
        <f t="shared" si="2"/>
        <v>38952730</v>
      </c>
      <c r="P17" s="3" t="s">
        <v>14</v>
      </c>
      <c r="Q17" s="2">
        <v>1608</v>
      </c>
      <c r="R17" s="2">
        <v>2738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440</v>
      </c>
      <c r="Y17" s="2">
        <v>880</v>
      </c>
      <c r="Z17" s="2">
        <v>0</v>
      </c>
      <c r="AA17" s="1">
        <f t="shared" si="3"/>
        <v>2488</v>
      </c>
      <c r="AB17" s="13">
        <f t="shared" si="3"/>
        <v>3178</v>
      </c>
      <c r="AC17" s="14">
        <f t="shared" si="4"/>
        <v>5666</v>
      </c>
      <c r="AE17" s="3" t="s">
        <v>14</v>
      </c>
      <c r="AF17" s="2">
        <f t="shared" si="5"/>
        <v>8142.9912935323382</v>
      </c>
      <c r="AG17" s="2">
        <f t="shared" si="0"/>
        <v>8158.8020452885321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8000</v>
      </c>
      <c r="AN17" s="2">
        <f t="shared" si="0"/>
        <v>0</v>
      </c>
      <c r="AO17" s="2" t="str">
        <f t="shared" si="0"/>
        <v>N.A.</v>
      </c>
      <c r="AP17" s="15">
        <f t="shared" si="0"/>
        <v>5262.8336012861737</v>
      </c>
      <c r="AQ17" s="13">
        <f t="shared" si="0"/>
        <v>8136.8156073001892</v>
      </c>
      <c r="AR17" s="14">
        <f t="shared" si="0"/>
        <v>6874.8199788210377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32011350</v>
      </c>
      <c r="C19" s="2">
        <v>22338800</v>
      </c>
      <c r="D19" s="2">
        <v>4209672</v>
      </c>
      <c r="E19" s="2"/>
      <c r="F19" s="2"/>
      <c r="G19" s="2"/>
      <c r="H19" s="2">
        <v>8643860</v>
      </c>
      <c r="I19" s="2">
        <v>3520000</v>
      </c>
      <c r="J19" s="2">
        <v>0</v>
      </c>
      <c r="K19" s="2"/>
      <c r="L19" s="1">
        <f t="shared" ref="L19" si="6">B19+D19+F19+H19+J19</f>
        <v>44864882</v>
      </c>
      <c r="M19" s="13">
        <f t="shared" ref="M19" si="7">C19+E19+G19+I19+K19</f>
        <v>25858800</v>
      </c>
      <c r="N19" s="21">
        <f t="shared" ref="N19" si="8">L19+M19</f>
        <v>70723682</v>
      </c>
      <c r="P19" s="4" t="s">
        <v>16</v>
      </c>
      <c r="Q19" s="2">
        <v>4404</v>
      </c>
      <c r="R19" s="2">
        <v>2738</v>
      </c>
      <c r="S19" s="2">
        <v>1359</v>
      </c>
      <c r="T19" s="2">
        <v>0</v>
      </c>
      <c r="U19" s="2">
        <v>0</v>
      </c>
      <c r="V19" s="2">
        <v>0</v>
      </c>
      <c r="W19" s="2">
        <v>1810</v>
      </c>
      <c r="X19" s="2">
        <v>440</v>
      </c>
      <c r="Y19" s="2">
        <v>880</v>
      </c>
      <c r="Z19" s="2">
        <v>0</v>
      </c>
      <c r="AA19" s="1">
        <f t="shared" ref="AA19" si="9">Q19+S19+U19+W19+Y19</f>
        <v>8453</v>
      </c>
      <c r="AB19" s="13">
        <f t="shared" ref="AB19" si="10">R19+T19+V19+X19+Z19</f>
        <v>3178</v>
      </c>
      <c r="AC19" s="14">
        <f t="shared" ref="AC19" si="11">AA19+AB19</f>
        <v>11631</v>
      </c>
      <c r="AE19" s="4" t="s">
        <v>16</v>
      </c>
      <c r="AF19" s="2">
        <f t="shared" si="5"/>
        <v>7268.6989100817436</v>
      </c>
      <c r="AG19" s="2">
        <f t="shared" si="0"/>
        <v>8158.8020452885321</v>
      </c>
      <c r="AH19" s="2">
        <f t="shared" si="0"/>
        <v>3097.62472406181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4775.6132596685084</v>
      </c>
      <c r="AM19" s="2">
        <f t="shared" si="0"/>
        <v>8000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5307.5691470483853</v>
      </c>
      <c r="AQ19" s="13">
        <f t="shared" ref="AQ19" si="13">IFERROR(M19/AB19, "N.A.")</f>
        <v>8136.8156073001892</v>
      </c>
      <c r="AR19" s="14">
        <f t="shared" ref="AR19" si="14">IFERROR(N19/AC19, "N.A.")</f>
        <v>6080.6192072908607</v>
      </c>
    </row>
    <row r="20" spans="1:44" ht="15" customHeight="1" thickBot="1" x14ac:dyDescent="0.3">
      <c r="A20" s="5" t="s">
        <v>0</v>
      </c>
      <c r="B20" s="44">
        <f>B19+C19</f>
        <v>54350150</v>
      </c>
      <c r="C20" s="45"/>
      <c r="D20" s="44">
        <f>D19+E19</f>
        <v>4209672</v>
      </c>
      <c r="E20" s="45"/>
      <c r="F20" s="44">
        <f>F19+G19</f>
        <v>0</v>
      </c>
      <c r="G20" s="45"/>
      <c r="H20" s="44">
        <f>H19+I19</f>
        <v>12163860</v>
      </c>
      <c r="I20" s="45"/>
      <c r="J20" s="44">
        <f>J19+K19</f>
        <v>0</v>
      </c>
      <c r="K20" s="45"/>
      <c r="L20" s="44">
        <f>L19+M19</f>
        <v>70723682</v>
      </c>
      <c r="M20" s="46"/>
      <c r="N20" s="22">
        <f>B20+D20+F20+H20+J20</f>
        <v>70723682</v>
      </c>
      <c r="P20" s="5" t="s">
        <v>0</v>
      </c>
      <c r="Q20" s="44">
        <f>Q19+R19</f>
        <v>7142</v>
      </c>
      <c r="R20" s="45"/>
      <c r="S20" s="44">
        <f>S19+T19</f>
        <v>1359</v>
      </c>
      <c r="T20" s="45"/>
      <c r="U20" s="44">
        <f>U19+V19</f>
        <v>0</v>
      </c>
      <c r="V20" s="45"/>
      <c r="W20" s="44">
        <f>W19+X19</f>
        <v>2250</v>
      </c>
      <c r="X20" s="45"/>
      <c r="Y20" s="44">
        <f>Y19+Z19</f>
        <v>880</v>
      </c>
      <c r="Z20" s="45"/>
      <c r="AA20" s="44">
        <f>AA19+AB19</f>
        <v>11631</v>
      </c>
      <c r="AB20" s="45"/>
      <c r="AC20" s="23">
        <f>Q20+S20+U20+W20+Y20</f>
        <v>11631</v>
      </c>
      <c r="AE20" s="5" t="s">
        <v>0</v>
      </c>
      <c r="AF20" s="24">
        <f>IFERROR(B20/Q20,"N.A.")</f>
        <v>7609.9341921030527</v>
      </c>
      <c r="AG20" s="25"/>
      <c r="AH20" s="24">
        <f>IFERROR(D20/S20,"N.A.")</f>
        <v>3097.62472406181</v>
      </c>
      <c r="AI20" s="25"/>
      <c r="AJ20" s="24" t="str">
        <f>IFERROR(F20/U20,"N.A.")</f>
        <v>N.A.</v>
      </c>
      <c r="AK20" s="25"/>
      <c r="AL20" s="24">
        <f>IFERROR(H20/W20,"N.A.")</f>
        <v>5406.16</v>
      </c>
      <c r="AM20" s="25"/>
      <c r="AN20" s="24">
        <f>IFERROR(J20/Y20,"N.A.")</f>
        <v>0</v>
      </c>
      <c r="AO20" s="25"/>
      <c r="AP20" s="24">
        <f>IFERROR(L20/AA20,"N.A.")</f>
        <v>6080.6192072908607</v>
      </c>
      <c r="AQ20" s="25"/>
      <c r="AR20" s="16">
        <f>IFERROR(N20/AC20, "N.A.")</f>
        <v>6080.6192072908607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14708149.999999998</v>
      </c>
      <c r="C27" s="2"/>
      <c r="D27" s="2">
        <v>4209672</v>
      </c>
      <c r="E27" s="2"/>
      <c r="F27" s="2"/>
      <c r="G27" s="2"/>
      <c r="H27" s="2">
        <v>5523779.9999999991</v>
      </c>
      <c r="I27" s="2"/>
      <c r="J27" s="2"/>
      <c r="K27" s="2"/>
      <c r="L27" s="1">
        <f>B27+D27+F27+H27+J27</f>
        <v>24441602</v>
      </c>
      <c r="M27" s="13">
        <f>C27+E27+G27+I27+K27</f>
        <v>0</v>
      </c>
      <c r="N27" s="14">
        <f>L27+M27</f>
        <v>24441602</v>
      </c>
      <c r="P27" s="3" t="s">
        <v>12</v>
      </c>
      <c r="Q27" s="2">
        <v>2107</v>
      </c>
      <c r="R27" s="2">
        <v>0</v>
      </c>
      <c r="S27" s="2">
        <v>1359</v>
      </c>
      <c r="T27" s="2">
        <v>0</v>
      </c>
      <c r="U27" s="2">
        <v>0</v>
      </c>
      <c r="V27" s="2">
        <v>0</v>
      </c>
      <c r="W27" s="2">
        <v>958</v>
      </c>
      <c r="X27" s="2">
        <v>0</v>
      </c>
      <c r="Y27" s="2">
        <v>0</v>
      </c>
      <c r="Z27" s="2">
        <v>0</v>
      </c>
      <c r="AA27" s="1">
        <f>Q27+S27+U27+W27+Y27</f>
        <v>4424</v>
      </c>
      <c r="AB27" s="13">
        <f>R27+T27+V27+X27+Z27</f>
        <v>0</v>
      </c>
      <c r="AC27" s="14">
        <f>AA27+AB27</f>
        <v>4424</v>
      </c>
      <c r="AE27" s="3" t="s">
        <v>12</v>
      </c>
      <c r="AF27" s="2">
        <f>IFERROR(B27/Q27, "N.A.")</f>
        <v>6980.6122448979586</v>
      </c>
      <c r="AG27" s="2" t="str">
        <f t="shared" ref="AG27:AR31" si="15">IFERROR(C27/R27, "N.A.")</f>
        <v>N.A.</v>
      </c>
      <c r="AH27" s="2">
        <f t="shared" si="15"/>
        <v>3097.62472406181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5765.949895615865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5524.7744122965642</v>
      </c>
      <c r="AQ27" s="13" t="str">
        <f t="shared" si="15"/>
        <v>N.A.</v>
      </c>
      <c r="AR27" s="14">
        <f t="shared" si="15"/>
        <v>5524.7744122965642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12467850</v>
      </c>
      <c r="C29" s="2">
        <v>19478000</v>
      </c>
      <c r="D29" s="2"/>
      <c r="E29" s="2"/>
      <c r="F29" s="2"/>
      <c r="G29" s="2"/>
      <c r="H29" s="2"/>
      <c r="I29" s="2">
        <v>3520000</v>
      </c>
      <c r="J29" s="2"/>
      <c r="K29" s="2"/>
      <c r="L29" s="1">
        <f t="shared" si="16"/>
        <v>12467850</v>
      </c>
      <c r="M29" s="13">
        <f t="shared" si="16"/>
        <v>22998000</v>
      </c>
      <c r="N29" s="14">
        <f t="shared" si="17"/>
        <v>35465850</v>
      </c>
      <c r="P29" s="3" t="s">
        <v>14</v>
      </c>
      <c r="Q29" s="2">
        <v>1426</v>
      </c>
      <c r="R29" s="2">
        <v>2144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440</v>
      </c>
      <c r="Y29" s="2">
        <v>0</v>
      </c>
      <c r="Z29" s="2">
        <v>0</v>
      </c>
      <c r="AA29" s="1">
        <f t="shared" si="18"/>
        <v>1426</v>
      </c>
      <c r="AB29" s="13">
        <f t="shared" si="18"/>
        <v>2584</v>
      </c>
      <c r="AC29" s="14">
        <f t="shared" si="19"/>
        <v>4010</v>
      </c>
      <c r="AE29" s="3" t="s">
        <v>14</v>
      </c>
      <c r="AF29" s="2">
        <f t="shared" si="20"/>
        <v>8743.2328190743337</v>
      </c>
      <c r="AG29" s="2">
        <f t="shared" si="15"/>
        <v>9084.8880597014922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8000</v>
      </c>
      <c r="AN29" s="2" t="str">
        <f t="shared" si="15"/>
        <v>N.A.</v>
      </c>
      <c r="AO29" s="2" t="str">
        <f t="shared" si="15"/>
        <v>N.A.</v>
      </c>
      <c r="AP29" s="15">
        <f t="shared" si="15"/>
        <v>8743.2328190743337</v>
      </c>
      <c r="AQ29" s="13">
        <f t="shared" si="15"/>
        <v>8900.1547987616104</v>
      </c>
      <c r="AR29" s="14">
        <f t="shared" si="15"/>
        <v>8844.3516209476311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27176000.000000004</v>
      </c>
      <c r="C31" s="2">
        <v>19478000</v>
      </c>
      <c r="D31" s="2">
        <v>4209672</v>
      </c>
      <c r="E31" s="2"/>
      <c r="F31" s="2"/>
      <c r="G31" s="2"/>
      <c r="H31" s="2">
        <v>5523779.9999999991</v>
      </c>
      <c r="I31" s="2">
        <v>3520000</v>
      </c>
      <c r="J31" s="2"/>
      <c r="K31" s="2"/>
      <c r="L31" s="1">
        <f t="shared" ref="L31" si="21">B31+D31+F31+H31+J31</f>
        <v>36909452</v>
      </c>
      <c r="M31" s="13">
        <f t="shared" ref="M31" si="22">C31+E31+G31+I31+K31</f>
        <v>22998000</v>
      </c>
      <c r="N31" s="21">
        <f t="shared" ref="N31" si="23">L31+M31</f>
        <v>59907452</v>
      </c>
      <c r="P31" s="4" t="s">
        <v>16</v>
      </c>
      <c r="Q31" s="2">
        <v>3533</v>
      </c>
      <c r="R31" s="2">
        <v>2144</v>
      </c>
      <c r="S31" s="2">
        <v>1359</v>
      </c>
      <c r="T31" s="2">
        <v>0</v>
      </c>
      <c r="U31" s="2">
        <v>0</v>
      </c>
      <c r="V31" s="2">
        <v>0</v>
      </c>
      <c r="W31" s="2">
        <v>958</v>
      </c>
      <c r="X31" s="2">
        <v>440</v>
      </c>
      <c r="Y31" s="2">
        <v>0</v>
      </c>
      <c r="Z31" s="2">
        <v>0</v>
      </c>
      <c r="AA31" s="1">
        <f t="shared" ref="AA31" si="24">Q31+S31+U31+W31+Y31</f>
        <v>5850</v>
      </c>
      <c r="AB31" s="13">
        <f t="shared" ref="AB31" si="25">R31+T31+V31+X31+Z31</f>
        <v>2584</v>
      </c>
      <c r="AC31" s="14">
        <f t="shared" ref="AC31" si="26">AA31+AB31</f>
        <v>8434</v>
      </c>
      <c r="AE31" s="4" t="s">
        <v>16</v>
      </c>
      <c r="AF31" s="2">
        <f t="shared" si="20"/>
        <v>7692.0464194735359</v>
      </c>
      <c r="AG31" s="2">
        <f t="shared" si="15"/>
        <v>9084.8880597014922</v>
      </c>
      <c r="AH31" s="2">
        <f t="shared" si="15"/>
        <v>3097.62472406181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5765.949895615865</v>
      </c>
      <c r="AM31" s="2">
        <f t="shared" si="15"/>
        <v>8000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6309.3080341880341</v>
      </c>
      <c r="AQ31" s="13">
        <f t="shared" ref="AQ31" si="28">IFERROR(M31/AB31, "N.A.")</f>
        <v>8900.1547987616104</v>
      </c>
      <c r="AR31" s="14">
        <f t="shared" ref="AR31" si="29">IFERROR(N31/AC31, "N.A.")</f>
        <v>7103.0889257766185</v>
      </c>
    </row>
    <row r="32" spans="1:44" ht="15" customHeight="1" thickBot="1" x14ac:dyDescent="0.3">
      <c r="A32" s="5" t="s">
        <v>0</v>
      </c>
      <c r="B32" s="44">
        <f>B31+C31</f>
        <v>46654000</v>
      </c>
      <c r="C32" s="45"/>
      <c r="D32" s="44">
        <f>D31+E31</f>
        <v>4209672</v>
      </c>
      <c r="E32" s="45"/>
      <c r="F32" s="44">
        <f>F31+G31</f>
        <v>0</v>
      </c>
      <c r="G32" s="45"/>
      <c r="H32" s="44">
        <f>H31+I31</f>
        <v>9043780</v>
      </c>
      <c r="I32" s="45"/>
      <c r="J32" s="44">
        <f>J31+K31</f>
        <v>0</v>
      </c>
      <c r="K32" s="45"/>
      <c r="L32" s="44">
        <f>L31+M31</f>
        <v>59907452</v>
      </c>
      <c r="M32" s="46"/>
      <c r="N32" s="22">
        <f>B32+D32+F32+H32+J32</f>
        <v>59907452</v>
      </c>
      <c r="P32" s="5" t="s">
        <v>0</v>
      </c>
      <c r="Q32" s="44">
        <f>Q31+R31</f>
        <v>5677</v>
      </c>
      <c r="R32" s="45"/>
      <c r="S32" s="44">
        <f>S31+T31</f>
        <v>1359</v>
      </c>
      <c r="T32" s="45"/>
      <c r="U32" s="44">
        <f>U31+V31</f>
        <v>0</v>
      </c>
      <c r="V32" s="45"/>
      <c r="W32" s="44">
        <f>W31+X31</f>
        <v>1398</v>
      </c>
      <c r="X32" s="45"/>
      <c r="Y32" s="44">
        <f>Y31+Z31</f>
        <v>0</v>
      </c>
      <c r="Z32" s="45"/>
      <c r="AA32" s="44">
        <f>AA31+AB31</f>
        <v>8434</v>
      </c>
      <c r="AB32" s="45"/>
      <c r="AC32" s="23">
        <f>Q32+S32+U32+W32+Y32</f>
        <v>8434</v>
      </c>
      <c r="AE32" s="5" t="s">
        <v>0</v>
      </c>
      <c r="AF32" s="24">
        <f>IFERROR(B32/Q32,"N.A.")</f>
        <v>8218.0729258411138</v>
      </c>
      <c r="AG32" s="25"/>
      <c r="AH32" s="24">
        <f>IFERROR(D32/S32,"N.A.")</f>
        <v>3097.62472406181</v>
      </c>
      <c r="AI32" s="25"/>
      <c r="AJ32" s="24" t="str">
        <f>IFERROR(F32/U32,"N.A.")</f>
        <v>N.A.</v>
      </c>
      <c r="AK32" s="25"/>
      <c r="AL32" s="24">
        <f>IFERROR(H32/W32,"N.A.")</f>
        <v>6469.0844062947072</v>
      </c>
      <c r="AM32" s="25"/>
      <c r="AN32" s="24" t="str">
        <f>IFERROR(J32/Y32,"N.A.")</f>
        <v>N.A.</v>
      </c>
      <c r="AO32" s="25"/>
      <c r="AP32" s="24">
        <f>IFERROR(L32/AA32,"N.A.")</f>
        <v>7103.0889257766185</v>
      </c>
      <c r="AQ32" s="25"/>
      <c r="AR32" s="16">
        <f>IFERROR(N32/AC32, "N.A.")</f>
        <v>7103.0889257766185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3120080</v>
      </c>
      <c r="I39" s="2"/>
      <c r="J39" s="2"/>
      <c r="K39" s="2"/>
      <c r="L39" s="1">
        <f>B39+D39+F39+H39+J39</f>
        <v>3120080</v>
      </c>
      <c r="M39" s="13">
        <f>C39+E39+G39+I39+K39</f>
        <v>0</v>
      </c>
      <c r="N39" s="14">
        <f>L39+M39</f>
        <v>3120080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852</v>
      </c>
      <c r="X39" s="2">
        <v>0</v>
      </c>
      <c r="Y39" s="2">
        <v>0</v>
      </c>
      <c r="Z39" s="2">
        <v>0</v>
      </c>
      <c r="AA39" s="1">
        <f>Q39+S39+U39+W39+Y39</f>
        <v>852</v>
      </c>
      <c r="AB39" s="13">
        <f>R39+T39+V39+X39+Z39</f>
        <v>0</v>
      </c>
      <c r="AC39" s="14">
        <f>AA39+AB39</f>
        <v>852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3662.0657276995307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3662.0657276995307</v>
      </c>
      <c r="AQ39" s="13" t="str">
        <f t="shared" si="30"/>
        <v>N.A.</v>
      </c>
      <c r="AR39" s="14">
        <f t="shared" si="30"/>
        <v>3662.0657276995307</v>
      </c>
    </row>
    <row r="40" spans="1:44" ht="15" customHeight="1" thickBot="1" x14ac:dyDescent="0.3">
      <c r="A40" s="3" t="s">
        <v>13</v>
      </c>
      <c r="B40" s="2">
        <v>4209270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4209270</v>
      </c>
      <c r="M40" s="13">
        <f t="shared" si="31"/>
        <v>0</v>
      </c>
      <c r="N40" s="14">
        <f t="shared" ref="N40:N42" si="32">L40+M40</f>
        <v>4209270</v>
      </c>
      <c r="P40" s="3" t="s">
        <v>13</v>
      </c>
      <c r="Q40" s="2">
        <v>689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689</v>
      </c>
      <c r="AB40" s="13">
        <f t="shared" si="33"/>
        <v>0</v>
      </c>
      <c r="AC40" s="14">
        <f t="shared" ref="AC40:AC42" si="34">AA40+AB40</f>
        <v>689</v>
      </c>
      <c r="AE40" s="3" t="s">
        <v>13</v>
      </c>
      <c r="AF40" s="2">
        <f t="shared" ref="AF40:AF43" si="35">IFERROR(B40/Q40, "N.A.")</f>
        <v>6109.2452830188677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6109.2452830188677</v>
      </c>
      <c r="AQ40" s="13" t="str">
        <f t="shared" si="30"/>
        <v>N.A.</v>
      </c>
      <c r="AR40" s="14">
        <f t="shared" si="30"/>
        <v>6109.2452830188677</v>
      </c>
    </row>
    <row r="41" spans="1:44" ht="15" customHeight="1" thickBot="1" x14ac:dyDescent="0.3">
      <c r="A41" s="3" t="s">
        <v>14</v>
      </c>
      <c r="B41" s="2">
        <v>626080</v>
      </c>
      <c r="C41" s="2">
        <v>2860800.0000000005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626080</v>
      </c>
      <c r="M41" s="13">
        <f t="shared" si="31"/>
        <v>2860800.0000000005</v>
      </c>
      <c r="N41" s="14">
        <f t="shared" si="32"/>
        <v>3486880.0000000005</v>
      </c>
      <c r="P41" s="3" t="s">
        <v>14</v>
      </c>
      <c r="Q41" s="2">
        <v>182</v>
      </c>
      <c r="R41" s="2">
        <v>594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880</v>
      </c>
      <c r="Z41" s="2">
        <v>0</v>
      </c>
      <c r="AA41" s="1">
        <f t="shared" si="33"/>
        <v>1062</v>
      </c>
      <c r="AB41" s="13">
        <f t="shared" si="33"/>
        <v>594</v>
      </c>
      <c r="AC41" s="14">
        <f t="shared" si="34"/>
        <v>1656</v>
      </c>
      <c r="AE41" s="3" t="s">
        <v>14</v>
      </c>
      <c r="AF41" s="2">
        <f t="shared" si="35"/>
        <v>3440</v>
      </c>
      <c r="AG41" s="2">
        <f t="shared" si="30"/>
        <v>4816.1616161616166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589.52919020715626</v>
      </c>
      <c r="AQ41" s="13">
        <f t="shared" si="30"/>
        <v>4816.1616161616166</v>
      </c>
      <c r="AR41" s="14">
        <f t="shared" si="30"/>
        <v>2105.6038647342998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4835350</v>
      </c>
      <c r="C43" s="2">
        <v>2860800.0000000005</v>
      </c>
      <c r="D43" s="2"/>
      <c r="E43" s="2"/>
      <c r="F43" s="2"/>
      <c r="G43" s="2"/>
      <c r="H43" s="2">
        <v>3120080</v>
      </c>
      <c r="I43" s="2"/>
      <c r="J43" s="2">
        <v>0</v>
      </c>
      <c r="K43" s="2"/>
      <c r="L43" s="1">
        <f t="shared" ref="L43" si="36">B43+D43+F43+H43+J43</f>
        <v>7955430</v>
      </c>
      <c r="M43" s="13">
        <f t="shared" ref="M43" si="37">C43+E43+G43+I43+K43</f>
        <v>2860800.0000000005</v>
      </c>
      <c r="N43" s="21">
        <f t="shared" ref="N43" si="38">L43+M43</f>
        <v>10816230</v>
      </c>
      <c r="P43" s="4" t="s">
        <v>16</v>
      </c>
      <c r="Q43" s="2">
        <v>871</v>
      </c>
      <c r="R43" s="2">
        <v>594</v>
      </c>
      <c r="S43" s="2">
        <v>0</v>
      </c>
      <c r="T43" s="2">
        <v>0</v>
      </c>
      <c r="U43" s="2">
        <v>0</v>
      </c>
      <c r="V43" s="2">
        <v>0</v>
      </c>
      <c r="W43" s="2">
        <v>852</v>
      </c>
      <c r="X43" s="2">
        <v>0</v>
      </c>
      <c r="Y43" s="2">
        <v>880</v>
      </c>
      <c r="Z43" s="2">
        <v>0</v>
      </c>
      <c r="AA43" s="1">
        <f t="shared" ref="AA43" si="39">Q43+S43+U43+W43+Y43</f>
        <v>2603</v>
      </c>
      <c r="AB43" s="13">
        <f t="shared" ref="AB43" si="40">R43+T43+V43+X43+Z43</f>
        <v>594</v>
      </c>
      <c r="AC43" s="21">
        <f t="shared" ref="AC43" si="41">AA43+AB43</f>
        <v>3197</v>
      </c>
      <c r="AE43" s="4" t="s">
        <v>16</v>
      </c>
      <c r="AF43" s="2">
        <f t="shared" si="35"/>
        <v>5551.4925373134329</v>
      </c>
      <c r="AG43" s="2">
        <f t="shared" si="30"/>
        <v>4816.1616161616166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3662.0657276995307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3056.2543219362274</v>
      </c>
      <c r="AQ43" s="13">
        <f t="shared" ref="AQ43" si="43">IFERROR(M43/AB43, "N.A.")</f>
        <v>4816.1616161616166</v>
      </c>
      <c r="AR43" s="14">
        <f t="shared" ref="AR43" si="44">IFERROR(N43/AC43, "N.A.")</f>
        <v>3383.2436659368159</v>
      </c>
    </row>
    <row r="44" spans="1:44" ht="15" customHeight="1" thickBot="1" x14ac:dyDescent="0.3">
      <c r="A44" s="5" t="s">
        <v>0</v>
      </c>
      <c r="B44" s="44">
        <f>B43+C43</f>
        <v>7696150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3120080</v>
      </c>
      <c r="I44" s="45"/>
      <c r="J44" s="44">
        <f>J43+K43</f>
        <v>0</v>
      </c>
      <c r="K44" s="45"/>
      <c r="L44" s="44">
        <f>L43+M43</f>
        <v>10816230</v>
      </c>
      <c r="M44" s="46"/>
      <c r="N44" s="22">
        <f>B44+D44+F44+H44+J44</f>
        <v>10816230</v>
      </c>
      <c r="P44" s="5" t="s">
        <v>0</v>
      </c>
      <c r="Q44" s="44">
        <f>Q43+R43</f>
        <v>1465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852</v>
      </c>
      <c r="X44" s="45"/>
      <c r="Y44" s="44">
        <f>Y43+Z43</f>
        <v>880</v>
      </c>
      <c r="Z44" s="45"/>
      <c r="AA44" s="44">
        <f>AA43+AB43</f>
        <v>3197</v>
      </c>
      <c r="AB44" s="46"/>
      <c r="AC44" s="22">
        <f>Q44+S44+U44+W44+Y44</f>
        <v>3197</v>
      </c>
      <c r="AE44" s="5" t="s">
        <v>0</v>
      </c>
      <c r="AF44" s="24">
        <f>IFERROR(B44/Q44,"N.A.")</f>
        <v>5253.3447098976112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>
        <f>IFERROR(H44/W44,"N.A.")</f>
        <v>3662.0657276995307</v>
      </c>
      <c r="AM44" s="25"/>
      <c r="AN44" s="24">
        <f>IFERROR(J44/Y44,"N.A.")</f>
        <v>0</v>
      </c>
      <c r="AO44" s="25"/>
      <c r="AP44" s="24">
        <f>IFERROR(L44/AA44,"N.A.")</f>
        <v>3383.2436659368159</v>
      </c>
      <c r="AQ44" s="25"/>
      <c r="AR44" s="16">
        <f>IFERROR(N44/AC44, "N.A.")</f>
        <v>3383.2436659368159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18910050</v>
      </c>
      <c r="C15" s="2"/>
      <c r="D15" s="2">
        <v>3459779.9999999995</v>
      </c>
      <c r="E15" s="2"/>
      <c r="F15" s="2">
        <v>14697169.999999998</v>
      </c>
      <c r="G15" s="2"/>
      <c r="H15" s="2">
        <v>59827775.999999993</v>
      </c>
      <c r="I15" s="2"/>
      <c r="J15" s="2">
        <v>0</v>
      </c>
      <c r="K15" s="2"/>
      <c r="L15" s="1">
        <f>B15+D15+F15+H15+J15</f>
        <v>96894776</v>
      </c>
      <c r="M15" s="13">
        <f>C15+E15+G15+I15+K15</f>
        <v>0</v>
      </c>
      <c r="N15" s="14">
        <f>L15+M15</f>
        <v>96894776</v>
      </c>
      <c r="P15" s="3" t="s">
        <v>12</v>
      </c>
      <c r="Q15" s="2">
        <v>6106</v>
      </c>
      <c r="R15" s="2">
        <v>0</v>
      </c>
      <c r="S15" s="2">
        <v>1050</v>
      </c>
      <c r="T15" s="2">
        <v>0</v>
      </c>
      <c r="U15" s="2">
        <v>2281</v>
      </c>
      <c r="V15" s="2">
        <v>0</v>
      </c>
      <c r="W15" s="2">
        <v>20028</v>
      </c>
      <c r="X15" s="2">
        <v>0</v>
      </c>
      <c r="Y15" s="2">
        <v>1181</v>
      </c>
      <c r="Z15" s="2">
        <v>0</v>
      </c>
      <c r="AA15" s="1">
        <f>Q15+S15+U15+W15+Y15</f>
        <v>30646</v>
      </c>
      <c r="AB15" s="13">
        <f>R15+T15+V15+X15+Z15</f>
        <v>0</v>
      </c>
      <c r="AC15" s="14">
        <f>AA15+AB15</f>
        <v>30646</v>
      </c>
      <c r="AE15" s="3" t="s">
        <v>12</v>
      </c>
      <c r="AF15" s="2">
        <f>IFERROR(B15/Q15, "N.A.")</f>
        <v>3096.9620045856536</v>
      </c>
      <c r="AG15" s="2" t="str">
        <f t="shared" ref="AG15:AR19" si="0">IFERROR(C15/R15, "N.A.")</f>
        <v>N.A.</v>
      </c>
      <c r="AH15" s="2">
        <f t="shared" si="0"/>
        <v>3295.028571428571</v>
      </c>
      <c r="AI15" s="2" t="str">
        <f t="shared" si="0"/>
        <v>N.A.</v>
      </c>
      <c r="AJ15" s="2">
        <f t="shared" si="0"/>
        <v>6443.3011836913629</v>
      </c>
      <c r="AK15" s="2" t="str">
        <f t="shared" si="0"/>
        <v>N.A.</v>
      </c>
      <c r="AL15" s="2">
        <f t="shared" si="0"/>
        <v>2987.2067106051522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3161.743000717875</v>
      </c>
      <c r="AQ15" s="13" t="str">
        <f t="shared" si="0"/>
        <v>N.A.</v>
      </c>
      <c r="AR15" s="14">
        <f t="shared" si="0"/>
        <v>3161.743000717875</v>
      </c>
    </row>
    <row r="16" spans="1:44" ht="15" customHeight="1" thickBot="1" x14ac:dyDescent="0.3">
      <c r="A16" s="3" t="s">
        <v>13</v>
      </c>
      <c r="B16" s="2">
        <v>18705961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18705961</v>
      </c>
      <c r="M16" s="13">
        <f t="shared" si="1"/>
        <v>0</v>
      </c>
      <c r="N16" s="14">
        <f t="shared" ref="N16:N18" si="2">L16+M16</f>
        <v>18705961</v>
      </c>
      <c r="P16" s="3" t="s">
        <v>13</v>
      </c>
      <c r="Q16" s="2">
        <v>6009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6009</v>
      </c>
      <c r="AB16" s="13">
        <f t="shared" si="3"/>
        <v>0</v>
      </c>
      <c r="AC16" s="14">
        <f t="shared" ref="AC16:AC18" si="4">AA16+AB16</f>
        <v>6009</v>
      </c>
      <c r="AE16" s="3" t="s">
        <v>13</v>
      </c>
      <c r="AF16" s="2">
        <f t="shared" ref="AF16:AF19" si="5">IFERROR(B16/Q16, "N.A.")</f>
        <v>3112.9906806456979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3112.9906806456979</v>
      </c>
      <c r="AQ16" s="13" t="str">
        <f t="shared" si="0"/>
        <v>N.A.</v>
      </c>
      <c r="AR16" s="14">
        <f t="shared" si="0"/>
        <v>3112.9906806456979</v>
      </c>
    </row>
    <row r="17" spans="1:44" ht="15" customHeight="1" thickBot="1" x14ac:dyDescent="0.3">
      <c r="A17" s="3" t="s">
        <v>14</v>
      </c>
      <c r="B17" s="2">
        <v>75526354.000000015</v>
      </c>
      <c r="C17" s="2">
        <v>415658029.99999982</v>
      </c>
      <c r="D17" s="2">
        <v>3875460</v>
      </c>
      <c r="E17" s="2"/>
      <c r="F17" s="2"/>
      <c r="G17" s="2">
        <v>50847249.999999993</v>
      </c>
      <c r="H17" s="2"/>
      <c r="I17" s="2">
        <v>46396100</v>
      </c>
      <c r="J17" s="2">
        <v>0</v>
      </c>
      <c r="K17" s="2"/>
      <c r="L17" s="1">
        <f t="shared" si="1"/>
        <v>79401814.000000015</v>
      </c>
      <c r="M17" s="13">
        <f t="shared" si="1"/>
        <v>512901379.99999982</v>
      </c>
      <c r="N17" s="14">
        <f t="shared" si="2"/>
        <v>592303193.99999988</v>
      </c>
      <c r="P17" s="3" t="s">
        <v>14</v>
      </c>
      <c r="Q17" s="2">
        <v>15926</v>
      </c>
      <c r="R17" s="2">
        <v>44728</v>
      </c>
      <c r="S17" s="2">
        <v>1414</v>
      </c>
      <c r="T17" s="2">
        <v>0</v>
      </c>
      <c r="U17" s="2">
        <v>0</v>
      </c>
      <c r="V17" s="2">
        <v>4769</v>
      </c>
      <c r="W17" s="2">
        <v>0</v>
      </c>
      <c r="X17" s="2">
        <v>6552</v>
      </c>
      <c r="Y17" s="2">
        <v>2176</v>
      </c>
      <c r="Z17" s="2">
        <v>0</v>
      </c>
      <c r="AA17" s="1">
        <f t="shared" si="3"/>
        <v>19516</v>
      </c>
      <c r="AB17" s="13">
        <f t="shared" si="3"/>
        <v>56049</v>
      </c>
      <c r="AC17" s="14">
        <f t="shared" si="4"/>
        <v>75565</v>
      </c>
      <c r="AE17" s="3" t="s">
        <v>14</v>
      </c>
      <c r="AF17" s="2">
        <f t="shared" si="5"/>
        <v>4742.3304031144053</v>
      </c>
      <c r="AG17" s="2">
        <f t="shared" si="0"/>
        <v>9293.0162314433874</v>
      </c>
      <c r="AH17" s="2">
        <f t="shared" si="0"/>
        <v>2740.7779349363509</v>
      </c>
      <c r="AI17" s="2" t="str">
        <f t="shared" si="0"/>
        <v>N.A.</v>
      </c>
      <c r="AJ17" s="2" t="str">
        <f t="shared" si="0"/>
        <v>N.A.</v>
      </c>
      <c r="AK17" s="2">
        <f t="shared" si="0"/>
        <v>10662.036066261269</v>
      </c>
      <c r="AL17" s="2" t="str">
        <f t="shared" si="0"/>
        <v>N.A.</v>
      </c>
      <c r="AM17" s="2">
        <f t="shared" si="0"/>
        <v>7081.2118437118434</v>
      </c>
      <c r="AN17" s="2">
        <f t="shared" si="0"/>
        <v>0</v>
      </c>
      <c r="AO17" s="2" t="str">
        <f t="shared" si="0"/>
        <v>N.A.</v>
      </c>
      <c r="AP17" s="15">
        <f t="shared" si="0"/>
        <v>4068.5496003279368</v>
      </c>
      <c r="AQ17" s="13">
        <f t="shared" si="0"/>
        <v>9150.9461364163471</v>
      </c>
      <c r="AR17" s="14">
        <f t="shared" si="0"/>
        <v>7838.327188513199</v>
      </c>
    </row>
    <row r="18" spans="1:44" ht="15" customHeight="1" thickBot="1" x14ac:dyDescent="0.3">
      <c r="A18" s="3" t="s">
        <v>15</v>
      </c>
      <c r="B18" s="2">
        <v>11175485</v>
      </c>
      <c r="C18" s="2"/>
      <c r="D18" s="2"/>
      <c r="E18" s="2"/>
      <c r="F18" s="2"/>
      <c r="G18" s="2">
        <v>4099999.9999999995</v>
      </c>
      <c r="H18" s="2">
        <v>7920529.0000000009</v>
      </c>
      <c r="I18" s="2"/>
      <c r="J18" s="2">
        <v>0</v>
      </c>
      <c r="K18" s="2"/>
      <c r="L18" s="1">
        <f t="shared" si="1"/>
        <v>19096014</v>
      </c>
      <c r="M18" s="13">
        <f t="shared" si="1"/>
        <v>4099999.9999999995</v>
      </c>
      <c r="N18" s="14">
        <f t="shared" si="2"/>
        <v>23196014</v>
      </c>
      <c r="P18" s="3" t="s">
        <v>15</v>
      </c>
      <c r="Q18" s="2">
        <v>3674</v>
      </c>
      <c r="R18" s="2">
        <v>0</v>
      </c>
      <c r="S18" s="2">
        <v>0</v>
      </c>
      <c r="T18" s="2">
        <v>0</v>
      </c>
      <c r="U18" s="2">
        <v>0</v>
      </c>
      <c r="V18" s="2">
        <v>866</v>
      </c>
      <c r="W18" s="2">
        <v>5319</v>
      </c>
      <c r="X18" s="2">
        <v>0</v>
      </c>
      <c r="Y18" s="2">
        <v>2034</v>
      </c>
      <c r="Z18" s="2">
        <v>0</v>
      </c>
      <c r="AA18" s="1">
        <f t="shared" si="3"/>
        <v>11027</v>
      </c>
      <c r="AB18" s="13">
        <f t="shared" si="3"/>
        <v>866</v>
      </c>
      <c r="AC18" s="21">
        <f t="shared" si="4"/>
        <v>11893</v>
      </c>
      <c r="AE18" s="3" t="s">
        <v>15</v>
      </c>
      <c r="AF18" s="2">
        <f t="shared" si="5"/>
        <v>3041.7759934676101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4734.411085450346</v>
      </c>
      <c r="AL18" s="2">
        <f t="shared" si="0"/>
        <v>1489.1011468321115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1731.7506121338533</v>
      </c>
      <c r="AQ18" s="13">
        <f t="shared" si="0"/>
        <v>4734.411085450346</v>
      </c>
      <c r="AR18" s="14">
        <f t="shared" si="0"/>
        <v>1950.3921634574961</v>
      </c>
    </row>
    <row r="19" spans="1:44" ht="15" customHeight="1" thickBot="1" x14ac:dyDescent="0.3">
      <c r="A19" s="4" t="s">
        <v>16</v>
      </c>
      <c r="B19" s="2">
        <v>124317849.99999999</v>
      </c>
      <c r="C19" s="2">
        <v>415658029.99999982</v>
      </c>
      <c r="D19" s="2">
        <v>7335240</v>
      </c>
      <c r="E19" s="2"/>
      <c r="F19" s="2">
        <v>14697169.999999998</v>
      </c>
      <c r="G19" s="2">
        <v>54947249.999999993</v>
      </c>
      <c r="H19" s="2">
        <v>67748305.00000003</v>
      </c>
      <c r="I19" s="2">
        <v>46396100</v>
      </c>
      <c r="J19" s="2">
        <v>0</v>
      </c>
      <c r="K19" s="2"/>
      <c r="L19" s="1">
        <f t="shared" ref="L19" si="6">B19+D19+F19+H19+J19</f>
        <v>214098565</v>
      </c>
      <c r="M19" s="13">
        <f t="shared" ref="M19" si="7">C19+E19+G19+I19+K19</f>
        <v>517001379.99999982</v>
      </c>
      <c r="N19" s="21">
        <f t="shared" ref="N19" si="8">L19+M19</f>
        <v>731099944.99999976</v>
      </c>
      <c r="P19" s="4" t="s">
        <v>16</v>
      </c>
      <c r="Q19" s="2">
        <v>31715</v>
      </c>
      <c r="R19" s="2">
        <v>44728</v>
      </c>
      <c r="S19" s="2">
        <v>2464</v>
      </c>
      <c r="T19" s="2">
        <v>0</v>
      </c>
      <c r="U19" s="2">
        <v>2281</v>
      </c>
      <c r="V19" s="2">
        <v>5635</v>
      </c>
      <c r="W19" s="2">
        <v>25347</v>
      </c>
      <c r="X19" s="2">
        <v>6552</v>
      </c>
      <c r="Y19" s="2">
        <v>5391</v>
      </c>
      <c r="Z19" s="2">
        <v>0</v>
      </c>
      <c r="AA19" s="1">
        <f t="shared" ref="AA19" si="9">Q19+S19+U19+W19+Y19</f>
        <v>67198</v>
      </c>
      <c r="AB19" s="13">
        <f t="shared" ref="AB19" si="10">R19+T19+V19+X19+Z19</f>
        <v>56915</v>
      </c>
      <c r="AC19" s="14">
        <f t="shared" ref="AC19" si="11">AA19+AB19</f>
        <v>124113</v>
      </c>
      <c r="AE19" s="4" t="s">
        <v>16</v>
      </c>
      <c r="AF19" s="2">
        <f t="shared" si="5"/>
        <v>3919.8439224341791</v>
      </c>
      <c r="AG19" s="2">
        <f t="shared" si="0"/>
        <v>9293.0162314433874</v>
      </c>
      <c r="AH19" s="2">
        <f t="shared" si="0"/>
        <v>2976.9642857142858</v>
      </c>
      <c r="AI19" s="2" t="str">
        <f t="shared" si="0"/>
        <v>N.A.</v>
      </c>
      <c r="AJ19" s="2">
        <f t="shared" si="0"/>
        <v>6443.3011836913629</v>
      </c>
      <c r="AK19" s="2">
        <f t="shared" si="0"/>
        <v>9751.0647737355794</v>
      </c>
      <c r="AL19" s="2">
        <f t="shared" si="0"/>
        <v>2672.8332741547333</v>
      </c>
      <c r="AM19" s="2">
        <f t="shared" si="0"/>
        <v>7081.2118437118434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3186.0853745647191</v>
      </c>
      <c r="AQ19" s="13">
        <f t="shared" ref="AQ19" si="13">IFERROR(M19/AB19, "N.A.")</f>
        <v>9083.745585522267</v>
      </c>
      <c r="AR19" s="14">
        <f t="shared" ref="AR19" si="14">IFERROR(N19/AC19, "N.A.")</f>
        <v>5890.5992522942779</v>
      </c>
    </row>
    <row r="20" spans="1:44" ht="15" customHeight="1" thickBot="1" x14ac:dyDescent="0.3">
      <c r="A20" s="5" t="s">
        <v>0</v>
      </c>
      <c r="B20" s="44">
        <f>B19+C19</f>
        <v>539975879.99999976</v>
      </c>
      <c r="C20" s="45"/>
      <c r="D20" s="44">
        <f>D19+E19</f>
        <v>7335240</v>
      </c>
      <c r="E20" s="45"/>
      <c r="F20" s="44">
        <f>F19+G19</f>
        <v>69644419.999999985</v>
      </c>
      <c r="G20" s="45"/>
      <c r="H20" s="44">
        <f>H19+I19</f>
        <v>114144405.00000003</v>
      </c>
      <c r="I20" s="45"/>
      <c r="J20" s="44">
        <f>J19+K19</f>
        <v>0</v>
      </c>
      <c r="K20" s="45"/>
      <c r="L20" s="44">
        <f>L19+M19</f>
        <v>731099944.99999976</v>
      </c>
      <c r="M20" s="46"/>
      <c r="N20" s="22">
        <f>B20+D20+F20+H20+J20</f>
        <v>731099944.99999976</v>
      </c>
      <c r="P20" s="5" t="s">
        <v>0</v>
      </c>
      <c r="Q20" s="44">
        <f>Q19+R19</f>
        <v>76443</v>
      </c>
      <c r="R20" s="45"/>
      <c r="S20" s="44">
        <f>S19+T19</f>
        <v>2464</v>
      </c>
      <c r="T20" s="45"/>
      <c r="U20" s="44">
        <f>U19+V19</f>
        <v>7916</v>
      </c>
      <c r="V20" s="45"/>
      <c r="W20" s="44">
        <f>W19+X19</f>
        <v>31899</v>
      </c>
      <c r="X20" s="45"/>
      <c r="Y20" s="44">
        <f>Y19+Z19</f>
        <v>5391</v>
      </c>
      <c r="Z20" s="45"/>
      <c r="AA20" s="44">
        <f>AA19+AB19</f>
        <v>124113</v>
      </c>
      <c r="AB20" s="45"/>
      <c r="AC20" s="23">
        <f>Q20+S20+U20+W20+Y20</f>
        <v>124113</v>
      </c>
      <c r="AE20" s="5" t="s">
        <v>0</v>
      </c>
      <c r="AF20" s="24">
        <f>IFERROR(B20/Q20,"N.A.")</f>
        <v>7063.7714375416945</v>
      </c>
      <c r="AG20" s="25"/>
      <c r="AH20" s="24">
        <f>IFERROR(D20/S20,"N.A.")</f>
        <v>2976.9642857142858</v>
      </c>
      <c r="AI20" s="25"/>
      <c r="AJ20" s="24">
        <f>IFERROR(F20/U20,"N.A.")</f>
        <v>8797.9307731177341</v>
      </c>
      <c r="AK20" s="25"/>
      <c r="AL20" s="24">
        <f>IFERROR(H20/W20,"N.A.")</f>
        <v>3578.3066867299926</v>
      </c>
      <c r="AM20" s="25"/>
      <c r="AN20" s="24">
        <f>IFERROR(J20/Y20,"N.A.")</f>
        <v>0</v>
      </c>
      <c r="AO20" s="25"/>
      <c r="AP20" s="24">
        <f>IFERROR(L20/AA20,"N.A.")</f>
        <v>5890.5992522942779</v>
      </c>
      <c r="AQ20" s="25"/>
      <c r="AR20" s="16">
        <f>IFERROR(N20/AC20, "N.A.")</f>
        <v>5890.5992522942779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13287735</v>
      </c>
      <c r="C27" s="2"/>
      <c r="D27" s="2">
        <v>3459780</v>
      </c>
      <c r="E27" s="2"/>
      <c r="F27" s="2">
        <v>12458590</v>
      </c>
      <c r="G27" s="2"/>
      <c r="H27" s="2">
        <v>34919418</v>
      </c>
      <c r="I27" s="2"/>
      <c r="J27" s="2">
        <v>0</v>
      </c>
      <c r="K27" s="2"/>
      <c r="L27" s="1">
        <f>B27+D27+F27+H27+J27</f>
        <v>64125523</v>
      </c>
      <c r="M27" s="13">
        <f>C27+E27+G27+I27+K27</f>
        <v>0</v>
      </c>
      <c r="N27" s="14">
        <f>L27+M27</f>
        <v>64125523</v>
      </c>
      <c r="P27" s="3" t="s">
        <v>12</v>
      </c>
      <c r="Q27" s="2">
        <v>4113</v>
      </c>
      <c r="R27" s="2">
        <v>0</v>
      </c>
      <c r="S27" s="2">
        <v>678</v>
      </c>
      <c r="T27" s="2">
        <v>0</v>
      </c>
      <c r="U27" s="2">
        <v>1421</v>
      </c>
      <c r="V27" s="2">
        <v>0</v>
      </c>
      <c r="W27" s="2">
        <v>8714</v>
      </c>
      <c r="X27" s="2">
        <v>0</v>
      </c>
      <c r="Y27" s="2">
        <v>547</v>
      </c>
      <c r="Z27" s="2">
        <v>0</v>
      </c>
      <c r="AA27" s="1">
        <f>Q27+S27+U27+W27+Y27</f>
        <v>15473</v>
      </c>
      <c r="AB27" s="13">
        <f>R27+T27+V27+X27+Z27</f>
        <v>0</v>
      </c>
      <c r="AC27" s="14">
        <f>AA27+AB27</f>
        <v>15473</v>
      </c>
      <c r="AE27" s="3" t="s">
        <v>12</v>
      </c>
      <c r="AF27" s="2">
        <f>IFERROR(B27/Q27, "N.A.")</f>
        <v>3230.6673960612693</v>
      </c>
      <c r="AG27" s="2" t="str">
        <f t="shared" ref="AG27:AR31" si="15">IFERROR(C27/R27, "N.A.")</f>
        <v>N.A.</v>
      </c>
      <c r="AH27" s="2">
        <f t="shared" si="15"/>
        <v>5102.9203539823011</v>
      </c>
      <c r="AI27" s="2" t="str">
        <f t="shared" si="15"/>
        <v>N.A.</v>
      </c>
      <c r="AJ27" s="2">
        <f t="shared" si="15"/>
        <v>8767.4806474313864</v>
      </c>
      <c r="AK27" s="2" t="str">
        <f t="shared" si="15"/>
        <v>N.A.</v>
      </c>
      <c r="AL27" s="2">
        <f t="shared" si="15"/>
        <v>4007.2777140234107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4144.3497059393785</v>
      </c>
      <c r="AQ27" s="13" t="str">
        <f t="shared" si="15"/>
        <v>N.A.</v>
      </c>
      <c r="AR27" s="14">
        <f t="shared" si="15"/>
        <v>4144.3497059393785</v>
      </c>
    </row>
    <row r="28" spans="1:44" ht="15" customHeight="1" thickBot="1" x14ac:dyDescent="0.3">
      <c r="A28" s="3" t="s">
        <v>13</v>
      </c>
      <c r="B28" s="2">
        <v>4459820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4459820</v>
      </c>
      <c r="M28" s="13">
        <f t="shared" si="16"/>
        <v>0</v>
      </c>
      <c r="N28" s="14">
        <f t="shared" ref="N28:N30" si="17">L28+M28</f>
        <v>4459820</v>
      </c>
      <c r="P28" s="3" t="s">
        <v>13</v>
      </c>
      <c r="Q28" s="2">
        <v>1669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1669</v>
      </c>
      <c r="AB28" s="13">
        <f t="shared" si="18"/>
        <v>0</v>
      </c>
      <c r="AC28" s="14">
        <f t="shared" ref="AC28:AC30" si="19">AA28+AB28</f>
        <v>1669</v>
      </c>
      <c r="AE28" s="3" t="s">
        <v>13</v>
      </c>
      <c r="AF28" s="2">
        <f t="shared" ref="AF28:AF31" si="20">IFERROR(B28/Q28, "N.A.")</f>
        <v>2672.1509886159379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2672.1509886159379</v>
      </c>
      <c r="AQ28" s="13" t="str">
        <f t="shared" si="15"/>
        <v>N.A.</v>
      </c>
      <c r="AR28" s="14">
        <f t="shared" si="15"/>
        <v>2672.1509886159379</v>
      </c>
    </row>
    <row r="29" spans="1:44" ht="15" customHeight="1" thickBot="1" x14ac:dyDescent="0.3">
      <c r="A29" s="3" t="s">
        <v>14</v>
      </c>
      <c r="B29" s="2">
        <v>48328570</v>
      </c>
      <c r="C29" s="2">
        <v>268058030.00000009</v>
      </c>
      <c r="D29" s="2">
        <v>2482259.9999999995</v>
      </c>
      <c r="E29" s="2"/>
      <c r="F29" s="2"/>
      <c r="G29" s="2">
        <v>26849649.999999996</v>
      </c>
      <c r="H29" s="2"/>
      <c r="I29" s="2">
        <v>42582620</v>
      </c>
      <c r="J29" s="2">
        <v>0</v>
      </c>
      <c r="K29" s="2"/>
      <c r="L29" s="1">
        <f t="shared" si="16"/>
        <v>50810830</v>
      </c>
      <c r="M29" s="13">
        <f t="shared" si="16"/>
        <v>337490300.00000006</v>
      </c>
      <c r="N29" s="14">
        <f t="shared" si="17"/>
        <v>388301130.00000006</v>
      </c>
      <c r="P29" s="3" t="s">
        <v>14</v>
      </c>
      <c r="Q29" s="2">
        <v>9647</v>
      </c>
      <c r="R29" s="2">
        <v>29341</v>
      </c>
      <c r="S29" s="2">
        <v>1009</v>
      </c>
      <c r="T29" s="2">
        <v>0</v>
      </c>
      <c r="U29" s="2">
        <v>0</v>
      </c>
      <c r="V29" s="2">
        <v>3356</v>
      </c>
      <c r="W29" s="2">
        <v>0</v>
      </c>
      <c r="X29" s="2">
        <v>4355</v>
      </c>
      <c r="Y29" s="2">
        <v>586</v>
      </c>
      <c r="Z29" s="2">
        <v>0</v>
      </c>
      <c r="AA29" s="1">
        <f t="shared" si="18"/>
        <v>11242</v>
      </c>
      <c r="AB29" s="13">
        <f t="shared" si="18"/>
        <v>37052</v>
      </c>
      <c r="AC29" s="14">
        <f t="shared" si="19"/>
        <v>48294</v>
      </c>
      <c r="AE29" s="3" t="s">
        <v>14</v>
      </c>
      <c r="AF29" s="2">
        <f t="shared" si="20"/>
        <v>5009.6993884109052</v>
      </c>
      <c r="AG29" s="2">
        <f t="shared" si="15"/>
        <v>9135.9541256262601</v>
      </c>
      <c r="AH29" s="2">
        <f t="shared" si="15"/>
        <v>2460.1189296333</v>
      </c>
      <c r="AI29" s="2" t="str">
        <f t="shared" si="15"/>
        <v>N.A.</v>
      </c>
      <c r="AJ29" s="2" t="str">
        <f t="shared" si="15"/>
        <v>N.A.</v>
      </c>
      <c r="AK29" s="2">
        <f t="shared" si="15"/>
        <v>8000.4916567342061</v>
      </c>
      <c r="AL29" s="2" t="str">
        <f t="shared" si="15"/>
        <v>N.A.</v>
      </c>
      <c r="AM29" s="2">
        <f t="shared" si="15"/>
        <v>9777.8691159586688</v>
      </c>
      <c r="AN29" s="2">
        <f t="shared" si="15"/>
        <v>0</v>
      </c>
      <c r="AO29" s="2" t="str">
        <f t="shared" si="15"/>
        <v>N.A.</v>
      </c>
      <c r="AP29" s="15">
        <f t="shared" si="15"/>
        <v>4519.7322540473224</v>
      </c>
      <c r="AQ29" s="13">
        <f t="shared" si="15"/>
        <v>9108.5582424700442</v>
      </c>
      <c r="AR29" s="14">
        <f t="shared" si="15"/>
        <v>8040.3596720089463</v>
      </c>
    </row>
    <row r="30" spans="1:44" ht="15" customHeight="1" thickBot="1" x14ac:dyDescent="0.3">
      <c r="A30" s="3" t="s">
        <v>15</v>
      </c>
      <c r="B30" s="2">
        <v>11175485</v>
      </c>
      <c r="C30" s="2"/>
      <c r="D30" s="2"/>
      <c r="E30" s="2"/>
      <c r="F30" s="2"/>
      <c r="G30" s="2">
        <v>4099999.9999999995</v>
      </c>
      <c r="H30" s="2">
        <v>7773469.0000000028</v>
      </c>
      <c r="I30" s="2"/>
      <c r="J30" s="2">
        <v>0</v>
      </c>
      <c r="K30" s="2"/>
      <c r="L30" s="1">
        <f t="shared" si="16"/>
        <v>18948954.000000004</v>
      </c>
      <c r="M30" s="13">
        <f t="shared" si="16"/>
        <v>4099999.9999999995</v>
      </c>
      <c r="N30" s="14">
        <f t="shared" si="17"/>
        <v>23048954.000000004</v>
      </c>
      <c r="P30" s="3" t="s">
        <v>15</v>
      </c>
      <c r="Q30" s="2">
        <v>3481</v>
      </c>
      <c r="R30" s="2">
        <v>0</v>
      </c>
      <c r="S30" s="2">
        <v>0</v>
      </c>
      <c r="T30" s="2">
        <v>0</v>
      </c>
      <c r="U30" s="2">
        <v>0</v>
      </c>
      <c r="V30" s="2">
        <v>866</v>
      </c>
      <c r="W30" s="2">
        <v>5021</v>
      </c>
      <c r="X30" s="2">
        <v>0</v>
      </c>
      <c r="Y30" s="2">
        <v>1380</v>
      </c>
      <c r="Z30" s="2">
        <v>0</v>
      </c>
      <c r="AA30" s="1">
        <f t="shared" si="18"/>
        <v>9882</v>
      </c>
      <c r="AB30" s="13">
        <f t="shared" si="18"/>
        <v>866</v>
      </c>
      <c r="AC30" s="21">
        <f t="shared" si="19"/>
        <v>10748</v>
      </c>
      <c r="AE30" s="3" t="s">
        <v>15</v>
      </c>
      <c r="AF30" s="2">
        <f t="shared" si="20"/>
        <v>3210.4237288135591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4734.411085450346</v>
      </c>
      <c r="AL30" s="2">
        <f t="shared" si="15"/>
        <v>1548.1913961362284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1917.5221615057685</v>
      </c>
      <c r="AQ30" s="13">
        <f t="shared" si="15"/>
        <v>4734.411085450346</v>
      </c>
      <c r="AR30" s="14">
        <f t="shared" si="15"/>
        <v>2144.4877186453296</v>
      </c>
    </row>
    <row r="31" spans="1:44" ht="15" customHeight="1" thickBot="1" x14ac:dyDescent="0.3">
      <c r="A31" s="4" t="s">
        <v>16</v>
      </c>
      <c r="B31" s="2">
        <v>77251610.000000045</v>
      </c>
      <c r="C31" s="2">
        <v>268058030.00000009</v>
      </c>
      <c r="D31" s="2">
        <v>5942040</v>
      </c>
      <c r="E31" s="2"/>
      <c r="F31" s="2">
        <v>12458590</v>
      </c>
      <c r="G31" s="2">
        <v>30949650</v>
      </c>
      <c r="H31" s="2">
        <v>42692887.000000015</v>
      </c>
      <c r="I31" s="2">
        <v>42582620</v>
      </c>
      <c r="J31" s="2">
        <v>0</v>
      </c>
      <c r="K31" s="2"/>
      <c r="L31" s="1">
        <f t="shared" ref="L31" si="21">B31+D31+F31+H31+J31</f>
        <v>138345127.00000006</v>
      </c>
      <c r="M31" s="13">
        <f t="shared" ref="M31" si="22">C31+E31+G31+I31+K31</f>
        <v>341590300.00000012</v>
      </c>
      <c r="N31" s="21">
        <f t="shared" ref="N31" si="23">L31+M31</f>
        <v>479935427.00000018</v>
      </c>
      <c r="P31" s="4" t="s">
        <v>16</v>
      </c>
      <c r="Q31" s="2">
        <v>18910</v>
      </c>
      <c r="R31" s="2">
        <v>29341</v>
      </c>
      <c r="S31" s="2">
        <v>1687</v>
      </c>
      <c r="T31" s="2">
        <v>0</v>
      </c>
      <c r="U31" s="2">
        <v>1421</v>
      </c>
      <c r="V31" s="2">
        <v>4222</v>
      </c>
      <c r="W31" s="2">
        <v>13735</v>
      </c>
      <c r="X31" s="2">
        <v>4355</v>
      </c>
      <c r="Y31" s="2">
        <v>2513</v>
      </c>
      <c r="Z31" s="2">
        <v>0</v>
      </c>
      <c r="AA31" s="1">
        <f t="shared" ref="AA31" si="24">Q31+S31+U31+W31+Y31</f>
        <v>38266</v>
      </c>
      <c r="AB31" s="13">
        <f t="shared" ref="AB31" si="25">R31+T31+V31+X31+Z31</f>
        <v>37918</v>
      </c>
      <c r="AC31" s="14">
        <f t="shared" ref="AC31" si="26">AA31+AB31</f>
        <v>76184</v>
      </c>
      <c r="AE31" s="4" t="s">
        <v>16</v>
      </c>
      <c r="AF31" s="2">
        <f t="shared" si="20"/>
        <v>4085.2252776308856</v>
      </c>
      <c r="AG31" s="2">
        <f t="shared" si="15"/>
        <v>9135.9541256262601</v>
      </c>
      <c r="AH31" s="2">
        <f t="shared" si="15"/>
        <v>3522.2525192649673</v>
      </c>
      <c r="AI31" s="2" t="str">
        <f t="shared" si="15"/>
        <v>N.A.</v>
      </c>
      <c r="AJ31" s="2">
        <f t="shared" si="15"/>
        <v>8767.4806474313864</v>
      </c>
      <c r="AK31" s="2">
        <f t="shared" si="15"/>
        <v>7330.566082425391</v>
      </c>
      <c r="AL31" s="2">
        <f t="shared" si="15"/>
        <v>3108.3281397888618</v>
      </c>
      <c r="AM31" s="2">
        <f t="shared" si="15"/>
        <v>9777.8691159586688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3615.3537605184774</v>
      </c>
      <c r="AQ31" s="13">
        <f t="shared" ref="AQ31" si="28">IFERROR(M31/AB31, "N.A.")</f>
        <v>9008.658157075799</v>
      </c>
      <c r="AR31" s="14">
        <f t="shared" ref="AR31" si="29">IFERROR(N31/AC31, "N.A.")</f>
        <v>6299.6879528509944</v>
      </c>
    </row>
    <row r="32" spans="1:44" ht="15" customHeight="1" thickBot="1" x14ac:dyDescent="0.3">
      <c r="A32" s="5" t="s">
        <v>0</v>
      </c>
      <c r="B32" s="44">
        <f>B31+C31</f>
        <v>345309640.00000012</v>
      </c>
      <c r="C32" s="45"/>
      <c r="D32" s="44">
        <f>D31+E31</f>
        <v>5942040</v>
      </c>
      <c r="E32" s="45"/>
      <c r="F32" s="44">
        <f>F31+G31</f>
        <v>43408240</v>
      </c>
      <c r="G32" s="45"/>
      <c r="H32" s="44">
        <f>H31+I31</f>
        <v>85275507.000000015</v>
      </c>
      <c r="I32" s="45"/>
      <c r="J32" s="44">
        <f>J31+K31</f>
        <v>0</v>
      </c>
      <c r="K32" s="45"/>
      <c r="L32" s="44">
        <f>L31+M31</f>
        <v>479935427.00000018</v>
      </c>
      <c r="M32" s="46"/>
      <c r="N32" s="22">
        <f>B32+D32+F32+H32+J32</f>
        <v>479935427.00000012</v>
      </c>
      <c r="P32" s="5" t="s">
        <v>0</v>
      </c>
      <c r="Q32" s="44">
        <f>Q31+R31</f>
        <v>48251</v>
      </c>
      <c r="R32" s="45"/>
      <c r="S32" s="44">
        <f>S31+T31</f>
        <v>1687</v>
      </c>
      <c r="T32" s="45"/>
      <c r="U32" s="44">
        <f>U31+V31</f>
        <v>5643</v>
      </c>
      <c r="V32" s="45"/>
      <c r="W32" s="44">
        <f>W31+X31</f>
        <v>18090</v>
      </c>
      <c r="X32" s="45"/>
      <c r="Y32" s="44">
        <f>Y31+Z31</f>
        <v>2513</v>
      </c>
      <c r="Z32" s="45"/>
      <c r="AA32" s="44">
        <f>AA31+AB31</f>
        <v>76184</v>
      </c>
      <c r="AB32" s="45"/>
      <c r="AC32" s="23">
        <f>Q32+S32+U32+W32+Y32</f>
        <v>76184</v>
      </c>
      <c r="AE32" s="5" t="s">
        <v>0</v>
      </c>
      <c r="AF32" s="24">
        <f>IFERROR(B32/Q32,"N.A.")</f>
        <v>7156.5281548568964</v>
      </c>
      <c r="AG32" s="25"/>
      <c r="AH32" s="24">
        <f>IFERROR(D32/S32,"N.A.")</f>
        <v>3522.2525192649673</v>
      </c>
      <c r="AI32" s="25"/>
      <c r="AJ32" s="24">
        <f>IFERROR(F32/U32,"N.A.")</f>
        <v>7692.4047492468544</v>
      </c>
      <c r="AK32" s="25"/>
      <c r="AL32" s="24">
        <f>IFERROR(H32/W32,"N.A.")</f>
        <v>4713.9583747927036</v>
      </c>
      <c r="AM32" s="25"/>
      <c r="AN32" s="24">
        <f>IFERROR(J32/Y32,"N.A.")</f>
        <v>0</v>
      </c>
      <c r="AO32" s="25"/>
      <c r="AP32" s="24">
        <f>IFERROR(L32/AA32,"N.A.")</f>
        <v>6299.6879528509944</v>
      </c>
      <c r="AQ32" s="25"/>
      <c r="AR32" s="16">
        <f>IFERROR(N32/AC32, "N.A.")</f>
        <v>6299.6879528509935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5622315</v>
      </c>
      <c r="C39" s="2"/>
      <c r="D39" s="2">
        <v>0</v>
      </c>
      <c r="E39" s="2"/>
      <c r="F39" s="2">
        <v>2238580</v>
      </c>
      <c r="G39" s="2"/>
      <c r="H39" s="2">
        <v>24908358.000000004</v>
      </c>
      <c r="I39" s="2"/>
      <c r="J39" s="2">
        <v>0</v>
      </c>
      <c r="K39" s="2"/>
      <c r="L39" s="1">
        <f>B39+D39+F39+H39+J39</f>
        <v>32769253.000000004</v>
      </c>
      <c r="M39" s="13">
        <f>C39+E39+G39+I39+K39</f>
        <v>0</v>
      </c>
      <c r="N39" s="14">
        <f>L39+M39</f>
        <v>32769253.000000004</v>
      </c>
      <c r="P39" s="3" t="s">
        <v>12</v>
      </c>
      <c r="Q39" s="2">
        <v>1993</v>
      </c>
      <c r="R39" s="2">
        <v>0</v>
      </c>
      <c r="S39" s="2">
        <v>372</v>
      </c>
      <c r="T39" s="2">
        <v>0</v>
      </c>
      <c r="U39" s="2">
        <v>860</v>
      </c>
      <c r="V39" s="2">
        <v>0</v>
      </c>
      <c r="W39" s="2">
        <v>11314</v>
      </c>
      <c r="X39" s="2">
        <v>0</v>
      </c>
      <c r="Y39" s="2">
        <v>634</v>
      </c>
      <c r="Z39" s="2">
        <v>0</v>
      </c>
      <c r="AA39" s="1">
        <f>Q39+S39+U39+W39+Y39</f>
        <v>15173</v>
      </c>
      <c r="AB39" s="13">
        <f>R39+T39+V39+X39+Z39</f>
        <v>0</v>
      </c>
      <c r="AC39" s="14">
        <f>AA39+AB39</f>
        <v>15173</v>
      </c>
      <c r="AE39" s="3" t="s">
        <v>12</v>
      </c>
      <c r="AF39" s="2">
        <f>IFERROR(B39/Q39, "N.A.")</f>
        <v>2821.0311088810836</v>
      </c>
      <c r="AG39" s="2" t="str">
        <f t="shared" ref="AG39:AR43" si="30">IFERROR(C39/R39, "N.A.")</f>
        <v>N.A.</v>
      </c>
      <c r="AH39" s="2">
        <f t="shared" si="30"/>
        <v>0</v>
      </c>
      <c r="AI39" s="2" t="str">
        <f t="shared" si="30"/>
        <v>N.A.</v>
      </c>
      <c r="AJ39" s="2">
        <f t="shared" si="30"/>
        <v>2603</v>
      </c>
      <c r="AK39" s="2" t="str">
        <f t="shared" si="30"/>
        <v>N.A.</v>
      </c>
      <c r="AL39" s="2">
        <f t="shared" si="30"/>
        <v>2201.5518826232988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2159.7082317274107</v>
      </c>
      <c r="AQ39" s="13" t="str">
        <f t="shared" si="30"/>
        <v>N.A.</v>
      </c>
      <c r="AR39" s="14">
        <f t="shared" si="30"/>
        <v>2159.7082317274107</v>
      </c>
    </row>
    <row r="40" spans="1:44" ht="15" customHeight="1" thickBot="1" x14ac:dyDescent="0.3">
      <c r="A40" s="3" t="s">
        <v>13</v>
      </c>
      <c r="B40" s="2">
        <v>14246140.999999998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14246140.999999998</v>
      </c>
      <c r="M40" s="13">
        <f t="shared" si="31"/>
        <v>0</v>
      </c>
      <c r="N40" s="14">
        <f t="shared" ref="N40:N42" si="32">L40+M40</f>
        <v>14246140.999999998</v>
      </c>
      <c r="P40" s="3" t="s">
        <v>13</v>
      </c>
      <c r="Q40" s="2">
        <v>4340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4340</v>
      </c>
      <c r="AB40" s="13">
        <f t="shared" si="33"/>
        <v>0</v>
      </c>
      <c r="AC40" s="14">
        <f t="shared" ref="AC40:AC42" si="34">AA40+AB40</f>
        <v>4340</v>
      </c>
      <c r="AE40" s="3" t="s">
        <v>13</v>
      </c>
      <c r="AF40" s="2">
        <f t="shared" ref="AF40:AF43" si="35">IFERROR(B40/Q40, "N.A.")</f>
        <v>3282.5209677419352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3282.5209677419352</v>
      </c>
      <c r="AQ40" s="13" t="str">
        <f t="shared" si="30"/>
        <v>N.A.</v>
      </c>
      <c r="AR40" s="14">
        <f t="shared" si="30"/>
        <v>3282.5209677419352</v>
      </c>
    </row>
    <row r="41" spans="1:44" ht="15" customHeight="1" thickBot="1" x14ac:dyDescent="0.3">
      <c r="A41" s="3" t="s">
        <v>14</v>
      </c>
      <c r="B41" s="2">
        <v>27197783.999999989</v>
      </c>
      <c r="C41" s="2">
        <v>147600000</v>
      </c>
      <c r="D41" s="2">
        <v>1393200</v>
      </c>
      <c r="E41" s="2"/>
      <c r="F41" s="2"/>
      <c r="G41" s="2">
        <v>23997599.999999996</v>
      </c>
      <c r="H41" s="2"/>
      <c r="I41" s="2">
        <v>3813480</v>
      </c>
      <c r="J41" s="2">
        <v>0</v>
      </c>
      <c r="K41" s="2"/>
      <c r="L41" s="1">
        <f t="shared" si="31"/>
        <v>28590983.999999989</v>
      </c>
      <c r="M41" s="13">
        <f t="shared" si="31"/>
        <v>175411080</v>
      </c>
      <c r="N41" s="14">
        <f t="shared" si="32"/>
        <v>204002064</v>
      </c>
      <c r="P41" s="3" t="s">
        <v>14</v>
      </c>
      <c r="Q41" s="2">
        <v>6279</v>
      </c>
      <c r="R41" s="2">
        <v>15387</v>
      </c>
      <c r="S41" s="2">
        <v>405</v>
      </c>
      <c r="T41" s="2">
        <v>0</v>
      </c>
      <c r="U41" s="2">
        <v>0</v>
      </c>
      <c r="V41" s="2">
        <v>1413</v>
      </c>
      <c r="W41" s="2">
        <v>0</v>
      </c>
      <c r="X41" s="2">
        <v>2197</v>
      </c>
      <c r="Y41" s="2">
        <v>1590</v>
      </c>
      <c r="Z41" s="2">
        <v>0</v>
      </c>
      <c r="AA41" s="1">
        <f t="shared" si="33"/>
        <v>8274</v>
      </c>
      <c r="AB41" s="13">
        <f t="shared" si="33"/>
        <v>18997</v>
      </c>
      <c r="AC41" s="14">
        <f t="shared" si="34"/>
        <v>27271</v>
      </c>
      <c r="AE41" s="3" t="s">
        <v>14</v>
      </c>
      <c r="AF41" s="2">
        <f t="shared" si="35"/>
        <v>4331.5470616340162</v>
      </c>
      <c r="AG41" s="2">
        <f t="shared" si="30"/>
        <v>9592.5131604601283</v>
      </c>
      <c r="AH41" s="2">
        <f t="shared" si="30"/>
        <v>3440</v>
      </c>
      <c r="AI41" s="2" t="str">
        <f t="shared" si="30"/>
        <v>N.A.</v>
      </c>
      <c r="AJ41" s="2" t="str">
        <f t="shared" si="30"/>
        <v>N.A.</v>
      </c>
      <c r="AK41" s="2">
        <f t="shared" si="30"/>
        <v>16983.439490445857</v>
      </c>
      <c r="AL41" s="2" t="str">
        <f t="shared" si="30"/>
        <v>N.A.</v>
      </c>
      <c r="AM41" s="2">
        <f t="shared" si="30"/>
        <v>1735.7669549385525</v>
      </c>
      <c r="AN41" s="2">
        <f t="shared" si="30"/>
        <v>0</v>
      </c>
      <c r="AO41" s="2" t="str">
        <f t="shared" si="30"/>
        <v>N.A.</v>
      </c>
      <c r="AP41" s="15">
        <f t="shared" si="30"/>
        <v>3455.5213923132692</v>
      </c>
      <c r="AQ41" s="13">
        <f t="shared" si="30"/>
        <v>9233.6200452703051</v>
      </c>
      <c r="AR41" s="14">
        <f t="shared" si="30"/>
        <v>7480.5494481317146</v>
      </c>
    </row>
    <row r="42" spans="1:44" ht="15" customHeight="1" thickBot="1" x14ac:dyDescent="0.3">
      <c r="A42" s="3" t="s">
        <v>15</v>
      </c>
      <c r="B42" s="2">
        <v>0</v>
      </c>
      <c r="C42" s="2"/>
      <c r="D42" s="2"/>
      <c r="E42" s="2"/>
      <c r="F42" s="2"/>
      <c r="G42" s="2"/>
      <c r="H42" s="2">
        <v>147060</v>
      </c>
      <c r="I42" s="2"/>
      <c r="J42" s="2">
        <v>0</v>
      </c>
      <c r="K42" s="2"/>
      <c r="L42" s="1">
        <f t="shared" si="31"/>
        <v>147060</v>
      </c>
      <c r="M42" s="13">
        <f t="shared" si="31"/>
        <v>0</v>
      </c>
      <c r="N42" s="14">
        <f t="shared" si="32"/>
        <v>147060</v>
      </c>
      <c r="P42" s="3" t="s">
        <v>15</v>
      </c>
      <c r="Q42" s="2">
        <v>193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298</v>
      </c>
      <c r="X42" s="2">
        <v>0</v>
      </c>
      <c r="Y42" s="2">
        <v>654</v>
      </c>
      <c r="Z42" s="2">
        <v>0</v>
      </c>
      <c r="AA42" s="1">
        <f t="shared" si="33"/>
        <v>1145</v>
      </c>
      <c r="AB42" s="13">
        <f t="shared" si="33"/>
        <v>0</v>
      </c>
      <c r="AC42" s="14">
        <f t="shared" si="34"/>
        <v>1145</v>
      </c>
      <c r="AE42" s="3" t="s">
        <v>15</v>
      </c>
      <c r="AF42" s="2">
        <f t="shared" si="35"/>
        <v>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493.48993288590606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128.43668122270742</v>
      </c>
      <c r="AQ42" s="13" t="str">
        <f t="shared" si="30"/>
        <v>N.A.</v>
      </c>
      <c r="AR42" s="14">
        <f t="shared" si="30"/>
        <v>128.43668122270742</v>
      </c>
    </row>
    <row r="43" spans="1:44" ht="15" customHeight="1" thickBot="1" x14ac:dyDescent="0.3">
      <c r="A43" s="4" t="s">
        <v>16</v>
      </c>
      <c r="B43" s="2">
        <v>47066240</v>
      </c>
      <c r="C43" s="2">
        <v>147600000</v>
      </c>
      <c r="D43" s="2">
        <v>1393200.0000000002</v>
      </c>
      <c r="E43" s="2"/>
      <c r="F43" s="2">
        <v>2238580</v>
      </c>
      <c r="G43" s="2">
        <v>23997599.999999996</v>
      </c>
      <c r="H43" s="2">
        <v>25055418</v>
      </c>
      <c r="I43" s="2">
        <v>3813480</v>
      </c>
      <c r="J43" s="2">
        <v>0</v>
      </c>
      <c r="K43" s="2"/>
      <c r="L43" s="1">
        <f t="shared" ref="L43" si="36">B43+D43+F43+H43+J43</f>
        <v>75753438</v>
      </c>
      <c r="M43" s="13">
        <f t="shared" ref="M43" si="37">C43+E43+G43+I43+K43</f>
        <v>175411080</v>
      </c>
      <c r="N43" s="21">
        <f t="shared" ref="N43" si="38">L43+M43</f>
        <v>251164518</v>
      </c>
      <c r="P43" s="4" t="s">
        <v>16</v>
      </c>
      <c r="Q43" s="2">
        <v>12805</v>
      </c>
      <c r="R43" s="2">
        <v>15387</v>
      </c>
      <c r="S43" s="2">
        <v>777</v>
      </c>
      <c r="T43" s="2">
        <v>0</v>
      </c>
      <c r="U43" s="2">
        <v>860</v>
      </c>
      <c r="V43" s="2">
        <v>1413</v>
      </c>
      <c r="W43" s="2">
        <v>11612</v>
      </c>
      <c r="X43" s="2">
        <v>2197</v>
      </c>
      <c r="Y43" s="2">
        <v>2878</v>
      </c>
      <c r="Z43" s="2">
        <v>0</v>
      </c>
      <c r="AA43" s="1">
        <f t="shared" ref="AA43" si="39">Q43+S43+U43+W43+Y43</f>
        <v>28932</v>
      </c>
      <c r="AB43" s="13">
        <f t="shared" ref="AB43" si="40">R43+T43+V43+X43+Z43</f>
        <v>18997</v>
      </c>
      <c r="AC43" s="21">
        <f t="shared" ref="AC43" si="41">AA43+AB43</f>
        <v>47929</v>
      </c>
      <c r="AE43" s="4" t="s">
        <v>16</v>
      </c>
      <c r="AF43" s="2">
        <f t="shared" si="35"/>
        <v>3675.6142131979695</v>
      </c>
      <c r="AG43" s="2">
        <f t="shared" si="30"/>
        <v>9592.5131604601283</v>
      </c>
      <c r="AH43" s="2">
        <f t="shared" si="30"/>
        <v>1793.0501930501935</v>
      </c>
      <c r="AI43" s="2" t="str">
        <f t="shared" si="30"/>
        <v>N.A.</v>
      </c>
      <c r="AJ43" s="2">
        <f t="shared" si="30"/>
        <v>2603</v>
      </c>
      <c r="AK43" s="2">
        <f t="shared" si="30"/>
        <v>16983.439490445857</v>
      </c>
      <c r="AL43" s="2">
        <f t="shared" si="30"/>
        <v>2157.7177058215639</v>
      </c>
      <c r="AM43" s="2">
        <f t="shared" si="30"/>
        <v>1735.7669549385525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2618.3270427208627</v>
      </c>
      <c r="AQ43" s="13">
        <f t="shared" ref="AQ43" si="43">IFERROR(M43/AB43, "N.A.")</f>
        <v>9233.6200452703051</v>
      </c>
      <c r="AR43" s="14">
        <f t="shared" ref="AR43" si="44">IFERROR(N43/AC43, "N.A.")</f>
        <v>5240.3454693400654</v>
      </c>
    </row>
    <row r="44" spans="1:44" ht="15" customHeight="1" thickBot="1" x14ac:dyDescent="0.3">
      <c r="A44" s="5" t="s">
        <v>0</v>
      </c>
      <c r="B44" s="44">
        <f>B43+C43</f>
        <v>194666240</v>
      </c>
      <c r="C44" s="45"/>
      <c r="D44" s="44">
        <f>D43+E43</f>
        <v>1393200.0000000002</v>
      </c>
      <c r="E44" s="45"/>
      <c r="F44" s="44">
        <f>F43+G43</f>
        <v>26236179.999999996</v>
      </c>
      <c r="G44" s="45"/>
      <c r="H44" s="44">
        <f>H43+I43</f>
        <v>28868898</v>
      </c>
      <c r="I44" s="45"/>
      <c r="J44" s="44">
        <f>J43+K43</f>
        <v>0</v>
      </c>
      <c r="K44" s="45"/>
      <c r="L44" s="44">
        <f>L43+M43</f>
        <v>251164518</v>
      </c>
      <c r="M44" s="46"/>
      <c r="N44" s="22">
        <f>B44+D44+F44+H44+J44</f>
        <v>251164518</v>
      </c>
      <c r="P44" s="5" t="s">
        <v>0</v>
      </c>
      <c r="Q44" s="44">
        <f>Q43+R43</f>
        <v>28192</v>
      </c>
      <c r="R44" s="45"/>
      <c r="S44" s="44">
        <f>S43+T43</f>
        <v>777</v>
      </c>
      <c r="T44" s="45"/>
      <c r="U44" s="44">
        <f>U43+V43</f>
        <v>2273</v>
      </c>
      <c r="V44" s="45"/>
      <c r="W44" s="44">
        <f>W43+X43</f>
        <v>13809</v>
      </c>
      <c r="X44" s="45"/>
      <c r="Y44" s="44">
        <f>Y43+Z43</f>
        <v>2878</v>
      </c>
      <c r="Z44" s="45"/>
      <c r="AA44" s="44">
        <f>AA43+AB43</f>
        <v>47929</v>
      </c>
      <c r="AB44" s="46"/>
      <c r="AC44" s="22">
        <f>Q44+S44+U44+W44+Y44</f>
        <v>47929</v>
      </c>
      <c r="AE44" s="5" t="s">
        <v>0</v>
      </c>
      <c r="AF44" s="24">
        <f>IFERROR(B44/Q44,"N.A.")</f>
        <v>6905.0170261066969</v>
      </c>
      <c r="AG44" s="25"/>
      <c r="AH44" s="24">
        <f>IFERROR(D44/S44,"N.A.")</f>
        <v>1793.0501930501935</v>
      </c>
      <c r="AI44" s="25"/>
      <c r="AJ44" s="24">
        <f>IFERROR(F44/U44,"N.A.")</f>
        <v>11542.53409590849</v>
      </c>
      <c r="AK44" s="25"/>
      <c r="AL44" s="24">
        <f>IFERROR(H44/W44,"N.A.")</f>
        <v>2090.5857049750161</v>
      </c>
      <c r="AM44" s="25"/>
      <c r="AN44" s="24">
        <f>IFERROR(J44/Y44,"N.A.")</f>
        <v>0</v>
      </c>
      <c r="AO44" s="25"/>
      <c r="AP44" s="24">
        <f>IFERROR(L44/AA44,"N.A.")</f>
        <v>5240.3454693400654</v>
      </c>
      <c r="AQ44" s="25"/>
      <c r="AR44" s="16">
        <f>IFERROR(N44/AC44, "N.A.")</f>
        <v>5240.3454693400654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62944279.999999978</v>
      </c>
      <c r="C15" s="2"/>
      <c r="D15" s="2">
        <v>20127224.999999996</v>
      </c>
      <c r="E15" s="2"/>
      <c r="F15" s="2">
        <v>45014350.000000007</v>
      </c>
      <c r="G15" s="2"/>
      <c r="H15" s="2">
        <v>132573444.00000001</v>
      </c>
      <c r="I15" s="2"/>
      <c r="J15" s="2">
        <v>0</v>
      </c>
      <c r="K15" s="2"/>
      <c r="L15" s="1">
        <f>B15+D15+F15+H15+J15</f>
        <v>260659299</v>
      </c>
      <c r="M15" s="13">
        <f>C15+E15+G15+I15+K15</f>
        <v>0</v>
      </c>
      <c r="N15" s="14">
        <f>L15+M15</f>
        <v>260659299</v>
      </c>
      <c r="P15" s="3" t="s">
        <v>12</v>
      </c>
      <c r="Q15" s="2">
        <v>14388</v>
      </c>
      <c r="R15" s="2">
        <v>0</v>
      </c>
      <c r="S15" s="2">
        <v>4258</v>
      </c>
      <c r="T15" s="2">
        <v>0</v>
      </c>
      <c r="U15" s="2">
        <v>5131</v>
      </c>
      <c r="V15" s="2">
        <v>0</v>
      </c>
      <c r="W15" s="2">
        <v>40043</v>
      </c>
      <c r="X15" s="2">
        <v>0</v>
      </c>
      <c r="Y15" s="2">
        <v>3222</v>
      </c>
      <c r="Z15" s="2">
        <v>0</v>
      </c>
      <c r="AA15" s="1">
        <f>Q15+S15+U15+W15+Y15</f>
        <v>67042</v>
      </c>
      <c r="AB15" s="13">
        <f>R15+T15+V15+X15+Z15</f>
        <v>0</v>
      </c>
      <c r="AC15" s="14">
        <f>AA15+AB15</f>
        <v>67042</v>
      </c>
      <c r="AE15" s="3" t="s">
        <v>12</v>
      </c>
      <c r="AF15" s="2">
        <f>IFERROR(B15/Q15, "N.A.")</f>
        <v>4374.7762023908799</v>
      </c>
      <c r="AG15" s="2" t="str">
        <f t="shared" ref="AG15:AR19" si="0">IFERROR(C15/R15, "N.A.")</f>
        <v>N.A.</v>
      </c>
      <c r="AH15" s="2">
        <f t="shared" si="0"/>
        <v>4726.9199154532635</v>
      </c>
      <c r="AI15" s="2" t="str">
        <f t="shared" si="0"/>
        <v>N.A.</v>
      </c>
      <c r="AJ15" s="2">
        <f t="shared" si="0"/>
        <v>8773.0169557591125</v>
      </c>
      <c r="AK15" s="2" t="str">
        <f t="shared" si="0"/>
        <v>N.A.</v>
      </c>
      <c r="AL15" s="2">
        <f t="shared" si="0"/>
        <v>3310.7770147091878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3888.0000447480684</v>
      </c>
      <c r="AQ15" s="13" t="str">
        <f t="shared" si="0"/>
        <v>N.A.</v>
      </c>
      <c r="AR15" s="14">
        <f t="shared" si="0"/>
        <v>3888.0000447480684</v>
      </c>
    </row>
    <row r="16" spans="1:44" ht="15" customHeight="1" thickBot="1" x14ac:dyDescent="0.3">
      <c r="A16" s="3" t="s">
        <v>13</v>
      </c>
      <c r="B16" s="2">
        <v>37090213.999999993</v>
      </c>
      <c r="C16" s="2">
        <v>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37090213.999999993</v>
      </c>
      <c r="M16" s="13">
        <f t="shared" si="1"/>
        <v>0</v>
      </c>
      <c r="N16" s="14">
        <f t="shared" ref="N16:N18" si="2">L16+M16</f>
        <v>37090213.999999993</v>
      </c>
      <c r="P16" s="3" t="s">
        <v>13</v>
      </c>
      <c r="Q16" s="2">
        <v>11489</v>
      </c>
      <c r="R16" s="2">
        <v>167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11489</v>
      </c>
      <c r="AB16" s="13">
        <f t="shared" si="3"/>
        <v>167</v>
      </c>
      <c r="AC16" s="14">
        <f t="shared" ref="AC16:AC18" si="4">AA16+AB16</f>
        <v>11656</v>
      </c>
      <c r="AE16" s="3" t="s">
        <v>13</v>
      </c>
      <c r="AF16" s="2">
        <f t="shared" ref="AF16:AF19" si="5">IFERROR(B16/Q16, "N.A.")</f>
        <v>3228.3239620506565</v>
      </c>
      <c r="AG16" s="2">
        <f t="shared" si="0"/>
        <v>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3228.3239620506565</v>
      </c>
      <c r="AQ16" s="13">
        <f t="shared" si="0"/>
        <v>0</v>
      </c>
      <c r="AR16" s="14">
        <f t="shared" si="0"/>
        <v>3182.0705216197662</v>
      </c>
    </row>
    <row r="17" spans="1:44" ht="15" customHeight="1" thickBot="1" x14ac:dyDescent="0.3">
      <c r="A17" s="3" t="s">
        <v>14</v>
      </c>
      <c r="B17" s="2">
        <v>195033979.99999988</v>
      </c>
      <c r="C17" s="2">
        <v>1307445892.9999995</v>
      </c>
      <c r="D17" s="2">
        <v>40995264.000000007</v>
      </c>
      <c r="E17" s="2">
        <v>23856300</v>
      </c>
      <c r="F17" s="2"/>
      <c r="G17" s="2">
        <v>58729800</v>
      </c>
      <c r="H17" s="2"/>
      <c r="I17" s="2">
        <v>88520085</v>
      </c>
      <c r="J17" s="2">
        <v>0</v>
      </c>
      <c r="K17" s="2"/>
      <c r="L17" s="1">
        <f t="shared" si="1"/>
        <v>236029243.99999988</v>
      </c>
      <c r="M17" s="13">
        <f t="shared" si="1"/>
        <v>1478552077.9999995</v>
      </c>
      <c r="N17" s="14">
        <f t="shared" si="2"/>
        <v>1714581321.9999995</v>
      </c>
      <c r="P17" s="3" t="s">
        <v>14</v>
      </c>
      <c r="Q17" s="2">
        <v>39412</v>
      </c>
      <c r="R17" s="2">
        <v>198926</v>
      </c>
      <c r="S17" s="2">
        <v>10978</v>
      </c>
      <c r="T17" s="2">
        <v>2423</v>
      </c>
      <c r="U17" s="2">
        <v>0</v>
      </c>
      <c r="V17" s="2">
        <v>7485</v>
      </c>
      <c r="W17" s="2">
        <v>0</v>
      </c>
      <c r="X17" s="2">
        <v>13420</v>
      </c>
      <c r="Y17" s="2">
        <v>2084</v>
      </c>
      <c r="Z17" s="2">
        <v>0</v>
      </c>
      <c r="AA17" s="1">
        <f t="shared" si="3"/>
        <v>52474</v>
      </c>
      <c r="AB17" s="13">
        <f t="shared" si="3"/>
        <v>222254</v>
      </c>
      <c r="AC17" s="14">
        <f t="shared" si="4"/>
        <v>274728</v>
      </c>
      <c r="AE17" s="3" t="s">
        <v>14</v>
      </c>
      <c r="AF17" s="2">
        <f t="shared" si="5"/>
        <v>4948.5938292905685</v>
      </c>
      <c r="AG17" s="2">
        <f t="shared" si="0"/>
        <v>6572.5239184420316</v>
      </c>
      <c r="AH17" s="2">
        <f t="shared" si="0"/>
        <v>3734.3108034250326</v>
      </c>
      <c r="AI17" s="2">
        <f t="shared" si="0"/>
        <v>9845.7697069748247</v>
      </c>
      <c r="AJ17" s="2" t="str">
        <f t="shared" si="0"/>
        <v>N.A.</v>
      </c>
      <c r="AK17" s="2">
        <f t="shared" si="0"/>
        <v>7846.3326653306613</v>
      </c>
      <c r="AL17" s="2" t="str">
        <f t="shared" si="0"/>
        <v>N.A.</v>
      </c>
      <c r="AM17" s="2">
        <f t="shared" si="0"/>
        <v>6596.1315201192247</v>
      </c>
      <c r="AN17" s="2">
        <f t="shared" si="0"/>
        <v>0</v>
      </c>
      <c r="AO17" s="2" t="str">
        <f t="shared" si="0"/>
        <v>N.A.</v>
      </c>
      <c r="AP17" s="15">
        <f t="shared" si="0"/>
        <v>4498.0227160117365</v>
      </c>
      <c r="AQ17" s="13">
        <f t="shared" si="0"/>
        <v>6652.533038775453</v>
      </c>
      <c r="AR17" s="14">
        <f t="shared" si="0"/>
        <v>6241.0141012201138</v>
      </c>
    </row>
    <row r="18" spans="1:44" ht="15" customHeight="1" thickBot="1" x14ac:dyDescent="0.3">
      <c r="A18" s="3" t="s">
        <v>15</v>
      </c>
      <c r="B18" s="2">
        <v>2193000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2193000</v>
      </c>
      <c r="M18" s="13">
        <f t="shared" si="1"/>
        <v>0</v>
      </c>
      <c r="N18" s="14">
        <f t="shared" si="2"/>
        <v>2193000</v>
      </c>
      <c r="P18" s="3" t="s">
        <v>15</v>
      </c>
      <c r="Q18" s="2">
        <v>255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255</v>
      </c>
      <c r="AB18" s="13">
        <f t="shared" si="3"/>
        <v>0</v>
      </c>
      <c r="AC18" s="21">
        <f t="shared" si="4"/>
        <v>255</v>
      </c>
      <c r="AE18" s="3" t="s">
        <v>15</v>
      </c>
      <c r="AF18" s="2">
        <f t="shared" si="5"/>
        <v>8600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8600</v>
      </c>
      <c r="AQ18" s="13" t="str">
        <f t="shared" si="0"/>
        <v>N.A.</v>
      </c>
      <c r="AR18" s="14">
        <f t="shared" si="0"/>
        <v>8600</v>
      </c>
    </row>
    <row r="19" spans="1:44" ht="15" customHeight="1" thickBot="1" x14ac:dyDescent="0.3">
      <c r="A19" s="4" t="s">
        <v>16</v>
      </c>
      <c r="B19" s="2">
        <v>297261473.99999994</v>
      </c>
      <c r="C19" s="2">
        <v>1307445893.0000007</v>
      </c>
      <c r="D19" s="2">
        <v>61122488.999999993</v>
      </c>
      <c r="E19" s="2">
        <v>23856300</v>
      </c>
      <c r="F19" s="2">
        <v>45014350.000000007</v>
      </c>
      <c r="G19" s="2">
        <v>58729800</v>
      </c>
      <c r="H19" s="2">
        <v>132573444.00000001</v>
      </c>
      <c r="I19" s="2">
        <v>88520085</v>
      </c>
      <c r="J19" s="2">
        <v>0</v>
      </c>
      <c r="K19" s="2"/>
      <c r="L19" s="1">
        <f t="shared" ref="L19" si="6">B19+D19+F19+H19+J19</f>
        <v>535971756.99999994</v>
      </c>
      <c r="M19" s="13">
        <f t="shared" ref="M19" si="7">C19+E19+G19+I19+K19</f>
        <v>1478552078.0000007</v>
      </c>
      <c r="N19" s="21">
        <f t="shared" ref="N19" si="8">L19+M19</f>
        <v>2014523835.0000007</v>
      </c>
      <c r="P19" s="4" t="s">
        <v>16</v>
      </c>
      <c r="Q19" s="2">
        <v>65544</v>
      </c>
      <c r="R19" s="2">
        <v>199093</v>
      </c>
      <c r="S19" s="2">
        <v>15236</v>
      </c>
      <c r="T19" s="2">
        <v>2423</v>
      </c>
      <c r="U19" s="2">
        <v>5131</v>
      </c>
      <c r="V19" s="2">
        <v>7485</v>
      </c>
      <c r="W19" s="2">
        <v>40043</v>
      </c>
      <c r="X19" s="2">
        <v>13420</v>
      </c>
      <c r="Y19" s="2">
        <v>5306</v>
      </c>
      <c r="Z19" s="2">
        <v>0</v>
      </c>
      <c r="AA19" s="1">
        <f t="shared" ref="AA19" si="9">Q19+S19+U19+W19+Y19</f>
        <v>131260</v>
      </c>
      <c r="AB19" s="13">
        <f t="shared" ref="AB19" si="10">R19+T19+V19+X19+Z19</f>
        <v>222421</v>
      </c>
      <c r="AC19" s="14">
        <f t="shared" ref="AC19" si="11">AA19+AB19</f>
        <v>353681</v>
      </c>
      <c r="AE19" s="4" t="s">
        <v>16</v>
      </c>
      <c r="AF19" s="2">
        <f t="shared" si="5"/>
        <v>4535.2965031124122</v>
      </c>
      <c r="AG19" s="2">
        <f t="shared" si="0"/>
        <v>6567.0108592466877</v>
      </c>
      <c r="AH19" s="2">
        <f t="shared" si="0"/>
        <v>4011.7149514308212</v>
      </c>
      <c r="AI19" s="2">
        <f t="shared" si="0"/>
        <v>9845.7697069748247</v>
      </c>
      <c r="AJ19" s="2">
        <f t="shared" si="0"/>
        <v>8773.0169557591125</v>
      </c>
      <c r="AK19" s="2">
        <f t="shared" si="0"/>
        <v>7846.3326653306613</v>
      </c>
      <c r="AL19" s="2">
        <f t="shared" si="0"/>
        <v>3310.7770147091878</v>
      </c>
      <c r="AM19" s="2">
        <f t="shared" si="0"/>
        <v>6596.1315201192247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4083.2832317537709</v>
      </c>
      <c r="AQ19" s="13">
        <f t="shared" ref="AQ19" si="13">IFERROR(M19/AB19, "N.A.")</f>
        <v>6647.5381281443779</v>
      </c>
      <c r="AR19" s="14">
        <f t="shared" ref="AR19" si="14">IFERROR(N19/AC19, "N.A.")</f>
        <v>5695.8780228511023</v>
      </c>
    </row>
    <row r="20" spans="1:44" ht="15" customHeight="1" thickBot="1" x14ac:dyDescent="0.3">
      <c r="A20" s="5" t="s">
        <v>0</v>
      </c>
      <c r="B20" s="44">
        <f>B19+C19</f>
        <v>1604707367.0000007</v>
      </c>
      <c r="C20" s="45"/>
      <c r="D20" s="44">
        <f>D19+E19</f>
        <v>84978789</v>
      </c>
      <c r="E20" s="45"/>
      <c r="F20" s="44">
        <f>F19+G19</f>
        <v>103744150</v>
      </c>
      <c r="G20" s="45"/>
      <c r="H20" s="44">
        <f>H19+I19</f>
        <v>221093529</v>
      </c>
      <c r="I20" s="45"/>
      <c r="J20" s="44">
        <f>J19+K19</f>
        <v>0</v>
      </c>
      <c r="K20" s="45"/>
      <c r="L20" s="44">
        <f>L19+M19</f>
        <v>2014523835.0000007</v>
      </c>
      <c r="M20" s="46"/>
      <c r="N20" s="22">
        <f>B20+D20+F20+H20+J20</f>
        <v>2014523835.0000007</v>
      </c>
      <c r="P20" s="5" t="s">
        <v>0</v>
      </c>
      <c r="Q20" s="44">
        <f>Q19+R19</f>
        <v>264637</v>
      </c>
      <c r="R20" s="45"/>
      <c r="S20" s="44">
        <f>S19+T19</f>
        <v>17659</v>
      </c>
      <c r="T20" s="45"/>
      <c r="U20" s="44">
        <f>U19+V19</f>
        <v>12616</v>
      </c>
      <c r="V20" s="45"/>
      <c r="W20" s="44">
        <f>W19+X19</f>
        <v>53463</v>
      </c>
      <c r="X20" s="45"/>
      <c r="Y20" s="44">
        <f>Y19+Z19</f>
        <v>5306</v>
      </c>
      <c r="Z20" s="45"/>
      <c r="AA20" s="44">
        <f>AA19+AB19</f>
        <v>353681</v>
      </c>
      <c r="AB20" s="45"/>
      <c r="AC20" s="23">
        <f>Q20+S20+U20+W20+Y20</f>
        <v>353681</v>
      </c>
      <c r="AE20" s="5" t="s">
        <v>0</v>
      </c>
      <c r="AF20" s="24">
        <f>IFERROR(B20/Q20,"N.A.")</f>
        <v>6063.8057679009389</v>
      </c>
      <c r="AG20" s="25"/>
      <c r="AH20" s="24">
        <f>IFERROR(D20/S20,"N.A.")</f>
        <v>4812.2084489495437</v>
      </c>
      <c r="AI20" s="25"/>
      <c r="AJ20" s="24">
        <f>IFERROR(F20/U20,"N.A.")</f>
        <v>8223.2205136334815</v>
      </c>
      <c r="AK20" s="25"/>
      <c r="AL20" s="24">
        <f>IFERROR(H20/W20,"N.A.")</f>
        <v>4135.4493574995795</v>
      </c>
      <c r="AM20" s="25"/>
      <c r="AN20" s="24">
        <f>IFERROR(J20/Y20,"N.A.")</f>
        <v>0</v>
      </c>
      <c r="AO20" s="25"/>
      <c r="AP20" s="24">
        <f>IFERROR(L20/AA20,"N.A.")</f>
        <v>5695.8780228511023</v>
      </c>
      <c r="AQ20" s="25"/>
      <c r="AR20" s="16">
        <f>IFERROR(N20/AC20, "N.A.")</f>
        <v>5695.8780228511023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47793550.000000015</v>
      </c>
      <c r="C27" s="2"/>
      <c r="D27" s="2">
        <v>20015854.999999993</v>
      </c>
      <c r="E27" s="2"/>
      <c r="F27" s="2">
        <v>43062150</v>
      </c>
      <c r="G27" s="2"/>
      <c r="H27" s="2">
        <v>92687710.000000015</v>
      </c>
      <c r="I27" s="2"/>
      <c r="J27" s="2">
        <v>0</v>
      </c>
      <c r="K27" s="2"/>
      <c r="L27" s="1">
        <f>B27+D27+F27+H27+J27</f>
        <v>203559265</v>
      </c>
      <c r="M27" s="13">
        <f>C27+E27+G27+I27+K27</f>
        <v>0</v>
      </c>
      <c r="N27" s="14">
        <f>L27+M27</f>
        <v>203559265</v>
      </c>
      <c r="P27" s="3" t="s">
        <v>12</v>
      </c>
      <c r="Q27" s="2">
        <v>10310</v>
      </c>
      <c r="R27" s="2">
        <v>0</v>
      </c>
      <c r="S27" s="2">
        <v>4073</v>
      </c>
      <c r="T27" s="2">
        <v>0</v>
      </c>
      <c r="U27" s="2">
        <v>4609</v>
      </c>
      <c r="V27" s="2">
        <v>0</v>
      </c>
      <c r="W27" s="2">
        <v>22320</v>
      </c>
      <c r="X27" s="2">
        <v>0</v>
      </c>
      <c r="Y27" s="2">
        <v>183</v>
      </c>
      <c r="Z27" s="2">
        <v>0</v>
      </c>
      <c r="AA27" s="1">
        <f>Q27+S27+U27+W27+Y27</f>
        <v>41495</v>
      </c>
      <c r="AB27" s="13">
        <f>R27+T27+V27+X27+Z27</f>
        <v>0</v>
      </c>
      <c r="AC27" s="14">
        <f>AA27+AB27</f>
        <v>41495</v>
      </c>
      <c r="AE27" s="3" t="s">
        <v>12</v>
      </c>
      <c r="AF27" s="2">
        <f>IFERROR(B27/Q27, "N.A.")</f>
        <v>4635.6498545101858</v>
      </c>
      <c r="AG27" s="2" t="str">
        <f t="shared" ref="AG27:AR31" si="15">IFERROR(C27/R27, "N.A.")</f>
        <v>N.A.</v>
      </c>
      <c r="AH27" s="2">
        <f t="shared" si="15"/>
        <v>4914.2781733366055</v>
      </c>
      <c r="AI27" s="2" t="str">
        <f t="shared" si="15"/>
        <v>N.A.</v>
      </c>
      <c r="AJ27" s="2">
        <f t="shared" si="15"/>
        <v>9343.0570622694722</v>
      </c>
      <c r="AK27" s="2" t="str">
        <f t="shared" si="15"/>
        <v>N.A.</v>
      </c>
      <c r="AL27" s="2">
        <f t="shared" si="15"/>
        <v>4152.6751792114701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4905.6335703096756</v>
      </c>
      <c r="AQ27" s="13" t="str">
        <f t="shared" si="15"/>
        <v>N.A.</v>
      </c>
      <c r="AR27" s="14">
        <f t="shared" si="15"/>
        <v>4905.6335703096756</v>
      </c>
    </row>
    <row r="28" spans="1:44" ht="15" customHeight="1" thickBot="1" x14ac:dyDescent="0.3">
      <c r="A28" s="3" t="s">
        <v>13</v>
      </c>
      <c r="B28" s="2">
        <v>9541519.9999999981</v>
      </c>
      <c r="C28" s="2">
        <v>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9541519.9999999981</v>
      </c>
      <c r="M28" s="13">
        <f t="shared" si="16"/>
        <v>0</v>
      </c>
      <c r="N28" s="14">
        <f t="shared" ref="N28:N30" si="17">L28+M28</f>
        <v>9541519.9999999981</v>
      </c>
      <c r="P28" s="3" t="s">
        <v>13</v>
      </c>
      <c r="Q28" s="2">
        <v>1890</v>
      </c>
      <c r="R28" s="2">
        <v>167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1890</v>
      </c>
      <c r="AB28" s="13">
        <f t="shared" si="18"/>
        <v>167</v>
      </c>
      <c r="AC28" s="14">
        <f t="shared" ref="AC28:AC30" si="19">AA28+AB28</f>
        <v>2057</v>
      </c>
      <c r="AE28" s="3" t="s">
        <v>13</v>
      </c>
      <c r="AF28" s="2">
        <f t="shared" ref="AF28:AF31" si="20">IFERROR(B28/Q28, "N.A.")</f>
        <v>5048.4232804232797</v>
      </c>
      <c r="AG28" s="2">
        <f t="shared" si="15"/>
        <v>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5048.4232804232797</v>
      </c>
      <c r="AQ28" s="13">
        <f t="shared" si="15"/>
        <v>0</v>
      </c>
      <c r="AR28" s="14">
        <f t="shared" si="15"/>
        <v>4638.5610111813312</v>
      </c>
    </row>
    <row r="29" spans="1:44" ht="15" customHeight="1" thickBot="1" x14ac:dyDescent="0.3">
      <c r="A29" s="3" t="s">
        <v>14</v>
      </c>
      <c r="B29" s="2">
        <v>122723980.00000003</v>
      </c>
      <c r="C29" s="2">
        <v>835332820.99999952</v>
      </c>
      <c r="D29" s="2">
        <v>34002184</v>
      </c>
      <c r="E29" s="2">
        <v>10969300</v>
      </c>
      <c r="F29" s="2"/>
      <c r="G29" s="2">
        <v>52508330.000000007</v>
      </c>
      <c r="H29" s="2"/>
      <c r="I29" s="2">
        <v>66391330.000000015</v>
      </c>
      <c r="J29" s="2">
        <v>0</v>
      </c>
      <c r="K29" s="2"/>
      <c r="L29" s="1">
        <f t="shared" si="16"/>
        <v>156726164.00000003</v>
      </c>
      <c r="M29" s="13">
        <f t="shared" si="16"/>
        <v>965201780.99999952</v>
      </c>
      <c r="N29" s="14">
        <f t="shared" si="17"/>
        <v>1121927944.9999995</v>
      </c>
      <c r="P29" s="3" t="s">
        <v>14</v>
      </c>
      <c r="Q29" s="2">
        <v>25054</v>
      </c>
      <c r="R29" s="2">
        <v>121753</v>
      </c>
      <c r="S29" s="2">
        <v>8831</v>
      </c>
      <c r="T29" s="2">
        <v>601</v>
      </c>
      <c r="U29" s="2">
        <v>0</v>
      </c>
      <c r="V29" s="2">
        <v>6336</v>
      </c>
      <c r="W29" s="2">
        <v>0</v>
      </c>
      <c r="X29" s="2">
        <v>9159</v>
      </c>
      <c r="Y29" s="2">
        <v>430</v>
      </c>
      <c r="Z29" s="2">
        <v>0</v>
      </c>
      <c r="AA29" s="1">
        <f t="shared" si="18"/>
        <v>34315</v>
      </c>
      <c r="AB29" s="13">
        <f t="shared" si="18"/>
        <v>137849</v>
      </c>
      <c r="AC29" s="14">
        <f t="shared" si="19"/>
        <v>172164</v>
      </c>
      <c r="AE29" s="3" t="s">
        <v>14</v>
      </c>
      <c r="AF29" s="2">
        <f t="shared" si="20"/>
        <v>4898.3787020036734</v>
      </c>
      <c r="AG29" s="2">
        <f t="shared" si="15"/>
        <v>6860.8808078651</v>
      </c>
      <c r="AH29" s="2">
        <f t="shared" si="15"/>
        <v>3850.3209149586683</v>
      </c>
      <c r="AI29" s="2">
        <f t="shared" si="15"/>
        <v>18251.747088186356</v>
      </c>
      <c r="AJ29" s="2" t="str">
        <f t="shared" si="15"/>
        <v>N.A.</v>
      </c>
      <c r="AK29" s="2">
        <f t="shared" si="15"/>
        <v>8287.2995580808092</v>
      </c>
      <c r="AL29" s="2" t="str">
        <f t="shared" si="15"/>
        <v>N.A.</v>
      </c>
      <c r="AM29" s="2">
        <f t="shared" si="15"/>
        <v>7248.7531389889746</v>
      </c>
      <c r="AN29" s="2">
        <f t="shared" si="15"/>
        <v>0</v>
      </c>
      <c r="AO29" s="2" t="str">
        <f t="shared" si="15"/>
        <v>N.A.</v>
      </c>
      <c r="AP29" s="15">
        <f t="shared" si="15"/>
        <v>4567.2785662246843</v>
      </c>
      <c r="AQ29" s="13">
        <f t="shared" si="15"/>
        <v>7001.8772787615399</v>
      </c>
      <c r="AR29" s="14">
        <f t="shared" si="15"/>
        <v>6516.6233649311098</v>
      </c>
    </row>
    <row r="30" spans="1:44" ht="15" customHeight="1" thickBot="1" x14ac:dyDescent="0.3">
      <c r="A30" s="3" t="s">
        <v>15</v>
      </c>
      <c r="B30" s="2">
        <v>2193000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2193000</v>
      </c>
      <c r="M30" s="13">
        <f t="shared" si="16"/>
        <v>0</v>
      </c>
      <c r="N30" s="14">
        <f t="shared" si="17"/>
        <v>2193000</v>
      </c>
      <c r="P30" s="3" t="s">
        <v>15</v>
      </c>
      <c r="Q30" s="2">
        <v>255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255</v>
      </c>
      <c r="AB30" s="13">
        <f t="shared" si="18"/>
        <v>0</v>
      </c>
      <c r="AC30" s="21">
        <f t="shared" si="19"/>
        <v>255</v>
      </c>
      <c r="AE30" s="3" t="s">
        <v>15</v>
      </c>
      <c r="AF30" s="2">
        <f t="shared" si="20"/>
        <v>8600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8600</v>
      </c>
      <c r="AQ30" s="13" t="str">
        <f t="shared" si="15"/>
        <v>N.A.</v>
      </c>
      <c r="AR30" s="14">
        <f t="shared" si="15"/>
        <v>8600</v>
      </c>
    </row>
    <row r="31" spans="1:44" ht="15" customHeight="1" thickBot="1" x14ac:dyDescent="0.3">
      <c r="A31" s="4" t="s">
        <v>16</v>
      </c>
      <c r="B31" s="2">
        <v>182252050.00000003</v>
      </c>
      <c r="C31" s="2">
        <v>835332820.99999988</v>
      </c>
      <c r="D31" s="2">
        <v>54018038.999999993</v>
      </c>
      <c r="E31" s="2">
        <v>10969300</v>
      </c>
      <c r="F31" s="2">
        <v>43062150</v>
      </c>
      <c r="G31" s="2">
        <v>52508330.000000007</v>
      </c>
      <c r="H31" s="2">
        <v>92687710.000000015</v>
      </c>
      <c r="I31" s="2">
        <v>66391330.000000015</v>
      </c>
      <c r="J31" s="2">
        <v>0</v>
      </c>
      <c r="K31" s="2"/>
      <c r="L31" s="1">
        <f t="shared" ref="L31" si="21">B31+D31+F31+H31+J31</f>
        <v>372019949</v>
      </c>
      <c r="M31" s="13">
        <f t="shared" ref="M31" si="22">C31+E31+G31+I31+K31</f>
        <v>965201780.99999988</v>
      </c>
      <c r="N31" s="21">
        <f t="shared" ref="N31" si="23">L31+M31</f>
        <v>1337221730</v>
      </c>
      <c r="P31" s="4" t="s">
        <v>16</v>
      </c>
      <c r="Q31" s="2">
        <v>37509</v>
      </c>
      <c r="R31" s="2">
        <v>121920</v>
      </c>
      <c r="S31" s="2">
        <v>12904</v>
      </c>
      <c r="T31" s="2">
        <v>601</v>
      </c>
      <c r="U31" s="2">
        <v>4609</v>
      </c>
      <c r="V31" s="2">
        <v>6336</v>
      </c>
      <c r="W31" s="2">
        <v>22320</v>
      </c>
      <c r="X31" s="2">
        <v>9159</v>
      </c>
      <c r="Y31" s="2">
        <v>613</v>
      </c>
      <c r="Z31" s="2">
        <v>0</v>
      </c>
      <c r="AA31" s="1">
        <f t="shared" ref="AA31" si="24">Q31+S31+U31+W31+Y31</f>
        <v>77955</v>
      </c>
      <c r="AB31" s="13">
        <f t="shared" ref="AB31" si="25">R31+T31+V31+X31+Z31</f>
        <v>138016</v>
      </c>
      <c r="AC31" s="14">
        <f t="shared" ref="AC31" si="26">AA31+AB31</f>
        <v>215971</v>
      </c>
      <c r="AE31" s="4" t="s">
        <v>16</v>
      </c>
      <c r="AF31" s="2">
        <f t="shared" si="20"/>
        <v>4858.8885334186471</v>
      </c>
      <c r="AG31" s="2">
        <f t="shared" si="15"/>
        <v>6851.4831118766397</v>
      </c>
      <c r="AH31" s="2">
        <f t="shared" si="15"/>
        <v>4186.1468536887778</v>
      </c>
      <c r="AI31" s="2">
        <f t="shared" si="15"/>
        <v>18251.747088186356</v>
      </c>
      <c r="AJ31" s="2">
        <f t="shared" si="15"/>
        <v>9343.0570622694722</v>
      </c>
      <c r="AK31" s="2">
        <f t="shared" si="15"/>
        <v>8287.2995580808092</v>
      </c>
      <c r="AL31" s="2">
        <f t="shared" si="15"/>
        <v>4152.6751792114701</v>
      </c>
      <c r="AM31" s="2">
        <f t="shared" si="15"/>
        <v>7248.7531389889746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4772.2397408761462</v>
      </c>
      <c r="AQ31" s="13">
        <f t="shared" ref="AQ31" si="28">IFERROR(M31/AB31, "N.A.")</f>
        <v>6993.4049747855315</v>
      </c>
      <c r="AR31" s="14">
        <f t="shared" ref="AR31" si="29">IFERROR(N31/AC31, "N.A.")</f>
        <v>6191.6726319737372</v>
      </c>
    </row>
    <row r="32" spans="1:44" ht="15" customHeight="1" thickBot="1" x14ac:dyDescent="0.3">
      <c r="A32" s="5" t="s">
        <v>0</v>
      </c>
      <c r="B32" s="44">
        <f>B31+C31</f>
        <v>1017584870.9999999</v>
      </c>
      <c r="C32" s="45"/>
      <c r="D32" s="44">
        <f>D31+E31</f>
        <v>64987338.999999993</v>
      </c>
      <c r="E32" s="45"/>
      <c r="F32" s="44">
        <f>F31+G31</f>
        <v>95570480</v>
      </c>
      <c r="G32" s="45"/>
      <c r="H32" s="44">
        <f>H31+I31</f>
        <v>159079040.00000003</v>
      </c>
      <c r="I32" s="45"/>
      <c r="J32" s="44">
        <f>J31+K31</f>
        <v>0</v>
      </c>
      <c r="K32" s="45"/>
      <c r="L32" s="44">
        <f>L31+M31</f>
        <v>1337221730</v>
      </c>
      <c r="M32" s="46"/>
      <c r="N32" s="22">
        <f>B32+D32+F32+H32+J32</f>
        <v>1337221729.9999998</v>
      </c>
      <c r="P32" s="5" t="s">
        <v>0</v>
      </c>
      <c r="Q32" s="44">
        <f>Q31+R31</f>
        <v>159429</v>
      </c>
      <c r="R32" s="45"/>
      <c r="S32" s="44">
        <f>S31+T31</f>
        <v>13505</v>
      </c>
      <c r="T32" s="45"/>
      <c r="U32" s="44">
        <f>U31+V31</f>
        <v>10945</v>
      </c>
      <c r="V32" s="45"/>
      <c r="W32" s="44">
        <f>W31+X31</f>
        <v>31479</v>
      </c>
      <c r="X32" s="45"/>
      <c r="Y32" s="44">
        <f>Y31+Z31</f>
        <v>613</v>
      </c>
      <c r="Z32" s="45"/>
      <c r="AA32" s="44">
        <f>AA31+AB31</f>
        <v>215971</v>
      </c>
      <c r="AB32" s="45"/>
      <c r="AC32" s="23">
        <f>Q32+S32+U32+W32+Y32</f>
        <v>215971</v>
      </c>
      <c r="AE32" s="5" t="s">
        <v>0</v>
      </c>
      <c r="AF32" s="24">
        <f>IFERROR(B32/Q32,"N.A.")</f>
        <v>6382.6836460117038</v>
      </c>
      <c r="AG32" s="25"/>
      <c r="AH32" s="24">
        <f>IFERROR(D32/S32,"N.A.")</f>
        <v>4812.0947056645682</v>
      </c>
      <c r="AI32" s="25"/>
      <c r="AJ32" s="24">
        <f>IFERROR(F32/U32,"N.A.")</f>
        <v>8731.8848789401545</v>
      </c>
      <c r="AK32" s="25"/>
      <c r="AL32" s="24">
        <f>IFERROR(H32/W32,"N.A.")</f>
        <v>5053.4972521363461</v>
      </c>
      <c r="AM32" s="25"/>
      <c r="AN32" s="24">
        <f>IFERROR(J32/Y32,"N.A.")</f>
        <v>0</v>
      </c>
      <c r="AO32" s="25"/>
      <c r="AP32" s="24">
        <f>IFERROR(L32/AA32,"N.A.")</f>
        <v>6191.6726319737372</v>
      </c>
      <c r="AQ32" s="25"/>
      <c r="AR32" s="16">
        <f>IFERROR(N32/AC32, "N.A.")</f>
        <v>6191.6726319737363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15150729.999999998</v>
      </c>
      <c r="C39" s="2"/>
      <c r="D39" s="2">
        <v>111370</v>
      </c>
      <c r="E39" s="2"/>
      <c r="F39" s="2">
        <v>1952199.9999999998</v>
      </c>
      <c r="G39" s="2"/>
      <c r="H39" s="2">
        <v>39885734.000000015</v>
      </c>
      <c r="I39" s="2"/>
      <c r="J39" s="2">
        <v>0</v>
      </c>
      <c r="K39" s="2"/>
      <c r="L39" s="1">
        <f>B39+D39+F39+H39+J39</f>
        <v>57100034.000000015</v>
      </c>
      <c r="M39" s="13">
        <f>C39+E39+G39+I39+K39</f>
        <v>0</v>
      </c>
      <c r="N39" s="14">
        <f>L39+M39</f>
        <v>57100034.000000015</v>
      </c>
      <c r="P39" s="3" t="s">
        <v>12</v>
      </c>
      <c r="Q39" s="2">
        <v>4078</v>
      </c>
      <c r="R39" s="2">
        <v>0</v>
      </c>
      <c r="S39" s="2">
        <v>185</v>
      </c>
      <c r="T39" s="2">
        <v>0</v>
      </c>
      <c r="U39" s="2">
        <v>522</v>
      </c>
      <c r="V39" s="2">
        <v>0</v>
      </c>
      <c r="W39" s="2">
        <v>17723</v>
      </c>
      <c r="X39" s="2">
        <v>0</v>
      </c>
      <c r="Y39" s="2">
        <v>3039</v>
      </c>
      <c r="Z39" s="2">
        <v>0</v>
      </c>
      <c r="AA39" s="1">
        <f>Q39+S39+U39+W39+Y39</f>
        <v>25547</v>
      </c>
      <c r="AB39" s="13">
        <f>R39+T39+V39+X39+Z39</f>
        <v>0</v>
      </c>
      <c r="AC39" s="14">
        <f>AA39+AB39</f>
        <v>25547</v>
      </c>
      <c r="AE39" s="3" t="s">
        <v>12</v>
      </c>
      <c r="AF39" s="2">
        <f>IFERROR(B39/Q39, "N.A.")</f>
        <v>3715.2354095144674</v>
      </c>
      <c r="AG39" s="2" t="str">
        <f t="shared" ref="AG39:AR43" si="30">IFERROR(C39/R39, "N.A.")</f>
        <v>N.A.</v>
      </c>
      <c r="AH39" s="2">
        <f t="shared" si="30"/>
        <v>602</v>
      </c>
      <c r="AI39" s="2" t="str">
        <f t="shared" si="30"/>
        <v>N.A.</v>
      </c>
      <c r="AJ39" s="2">
        <f t="shared" si="30"/>
        <v>3739.8467432950188</v>
      </c>
      <c r="AK39" s="2" t="str">
        <f t="shared" si="30"/>
        <v>N.A.</v>
      </c>
      <c r="AL39" s="2">
        <f t="shared" si="30"/>
        <v>2250.5069119223617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2235.0974282694647</v>
      </c>
      <c r="AQ39" s="13" t="str">
        <f t="shared" si="30"/>
        <v>N.A.</v>
      </c>
      <c r="AR39" s="14">
        <f t="shared" si="30"/>
        <v>2235.0974282694647</v>
      </c>
    </row>
    <row r="40" spans="1:44" ht="15" customHeight="1" thickBot="1" x14ac:dyDescent="0.3">
      <c r="A40" s="3" t="s">
        <v>13</v>
      </c>
      <c r="B40" s="2">
        <v>27548694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27548694</v>
      </c>
      <c r="M40" s="13">
        <f t="shared" si="31"/>
        <v>0</v>
      </c>
      <c r="N40" s="14">
        <f t="shared" ref="N40:N42" si="32">L40+M40</f>
        <v>27548694</v>
      </c>
      <c r="P40" s="3" t="s">
        <v>13</v>
      </c>
      <c r="Q40" s="2">
        <v>9599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9599</v>
      </c>
      <c r="AB40" s="13">
        <f t="shared" si="33"/>
        <v>0</v>
      </c>
      <c r="AC40" s="14">
        <f t="shared" ref="AC40:AC42" si="34">AA40+AB40</f>
        <v>9599</v>
      </c>
      <c r="AE40" s="3" t="s">
        <v>13</v>
      </c>
      <c r="AF40" s="2">
        <f t="shared" ref="AF40:AF43" si="35">IFERROR(B40/Q40, "N.A.")</f>
        <v>2869.9545786019376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2869.9545786019376</v>
      </c>
      <c r="AQ40" s="13" t="str">
        <f t="shared" si="30"/>
        <v>N.A.</v>
      </c>
      <c r="AR40" s="14">
        <f t="shared" si="30"/>
        <v>2869.9545786019376</v>
      </c>
    </row>
    <row r="41" spans="1:44" ht="15" customHeight="1" thickBot="1" x14ac:dyDescent="0.3">
      <c r="A41" s="3" t="s">
        <v>14</v>
      </c>
      <c r="B41" s="2">
        <v>72309999.99999997</v>
      </c>
      <c r="C41" s="2">
        <v>472113072.0000003</v>
      </c>
      <c r="D41" s="2">
        <v>6993080</v>
      </c>
      <c r="E41" s="2">
        <v>12887000</v>
      </c>
      <c r="F41" s="2"/>
      <c r="G41" s="2">
        <v>6221469.9999999991</v>
      </c>
      <c r="H41" s="2"/>
      <c r="I41" s="2">
        <v>22128755</v>
      </c>
      <c r="J41" s="2">
        <v>0</v>
      </c>
      <c r="K41" s="2"/>
      <c r="L41" s="1">
        <f t="shared" si="31"/>
        <v>79303079.99999997</v>
      </c>
      <c r="M41" s="13">
        <f t="shared" si="31"/>
        <v>513350297.0000003</v>
      </c>
      <c r="N41" s="14">
        <f t="shared" si="32"/>
        <v>592653377.00000024</v>
      </c>
      <c r="P41" s="3" t="s">
        <v>14</v>
      </c>
      <c r="Q41" s="2">
        <v>14358</v>
      </c>
      <c r="R41" s="2">
        <v>77173</v>
      </c>
      <c r="S41" s="2">
        <v>2147</v>
      </c>
      <c r="T41" s="2">
        <v>1822</v>
      </c>
      <c r="U41" s="2">
        <v>0</v>
      </c>
      <c r="V41" s="2">
        <v>1149</v>
      </c>
      <c r="W41" s="2">
        <v>0</v>
      </c>
      <c r="X41" s="2">
        <v>4261</v>
      </c>
      <c r="Y41" s="2">
        <v>1654</v>
      </c>
      <c r="Z41" s="2">
        <v>0</v>
      </c>
      <c r="AA41" s="1">
        <f t="shared" si="33"/>
        <v>18159</v>
      </c>
      <c r="AB41" s="13">
        <f t="shared" si="33"/>
        <v>84405</v>
      </c>
      <c r="AC41" s="14">
        <f t="shared" si="34"/>
        <v>102564</v>
      </c>
      <c r="AE41" s="3" t="s">
        <v>14</v>
      </c>
      <c r="AF41" s="2">
        <f t="shared" si="35"/>
        <v>5036.2167432790066</v>
      </c>
      <c r="AG41" s="2">
        <f t="shared" si="30"/>
        <v>6117.5938735049858</v>
      </c>
      <c r="AH41" s="2">
        <f t="shared" si="30"/>
        <v>3257.1401956217978</v>
      </c>
      <c r="AI41" s="2">
        <f t="shared" si="30"/>
        <v>7072.9967069154773</v>
      </c>
      <c r="AJ41" s="2" t="str">
        <f t="shared" si="30"/>
        <v>N.A.</v>
      </c>
      <c r="AK41" s="2">
        <f t="shared" si="30"/>
        <v>5414.6823324630104</v>
      </c>
      <c r="AL41" s="2" t="str">
        <f t="shared" si="30"/>
        <v>N.A.</v>
      </c>
      <c r="AM41" s="2">
        <f t="shared" si="30"/>
        <v>5193.3243370100918</v>
      </c>
      <c r="AN41" s="2">
        <f t="shared" si="30"/>
        <v>0</v>
      </c>
      <c r="AO41" s="2" t="str">
        <f t="shared" si="30"/>
        <v>N.A.</v>
      </c>
      <c r="AP41" s="15">
        <f t="shared" si="30"/>
        <v>4367.1501734677004</v>
      </c>
      <c r="AQ41" s="13">
        <f t="shared" si="30"/>
        <v>6081.9891831052701</v>
      </c>
      <c r="AR41" s="14">
        <f t="shared" si="30"/>
        <v>5778.3762041262062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115009424.00000001</v>
      </c>
      <c r="C43" s="2">
        <v>472113072.0000003</v>
      </c>
      <c r="D43" s="2">
        <v>7104450</v>
      </c>
      <c r="E43" s="2">
        <v>12887000</v>
      </c>
      <c r="F43" s="2">
        <v>1952199.9999999998</v>
      </c>
      <c r="G43" s="2">
        <v>6221469.9999999991</v>
      </c>
      <c r="H43" s="2">
        <v>39885734.000000015</v>
      </c>
      <c r="I43" s="2">
        <v>22128755</v>
      </c>
      <c r="J43" s="2">
        <v>0</v>
      </c>
      <c r="K43" s="2"/>
      <c r="L43" s="1">
        <f t="shared" ref="L43" si="36">B43+D43+F43+H43+J43</f>
        <v>163951808.00000003</v>
      </c>
      <c r="M43" s="13">
        <f t="shared" ref="M43" si="37">C43+E43+G43+I43+K43</f>
        <v>513350297.0000003</v>
      </c>
      <c r="N43" s="21">
        <f t="shared" ref="N43" si="38">L43+M43</f>
        <v>677302105.00000036</v>
      </c>
      <c r="P43" s="4" t="s">
        <v>16</v>
      </c>
      <c r="Q43" s="2">
        <v>28035</v>
      </c>
      <c r="R43" s="2">
        <v>77173</v>
      </c>
      <c r="S43" s="2">
        <v>2332</v>
      </c>
      <c r="T43" s="2">
        <v>1822</v>
      </c>
      <c r="U43" s="2">
        <v>522</v>
      </c>
      <c r="V43" s="2">
        <v>1149</v>
      </c>
      <c r="W43" s="2">
        <v>17723</v>
      </c>
      <c r="X43" s="2">
        <v>4261</v>
      </c>
      <c r="Y43" s="2">
        <v>4693</v>
      </c>
      <c r="Z43" s="2">
        <v>0</v>
      </c>
      <c r="AA43" s="1">
        <f t="shared" ref="AA43" si="39">Q43+S43+U43+W43+Y43</f>
        <v>53305</v>
      </c>
      <c r="AB43" s="13">
        <f t="shared" ref="AB43" si="40">R43+T43+V43+X43+Z43</f>
        <v>84405</v>
      </c>
      <c r="AC43" s="21">
        <f t="shared" ref="AC43" si="41">AA43+AB43</f>
        <v>137710</v>
      </c>
      <c r="AE43" s="4" t="s">
        <v>16</v>
      </c>
      <c r="AF43" s="2">
        <f t="shared" si="35"/>
        <v>4102.3514892099165</v>
      </c>
      <c r="AG43" s="2">
        <f t="shared" si="30"/>
        <v>6117.5938735049858</v>
      </c>
      <c r="AH43" s="2">
        <f t="shared" si="30"/>
        <v>3046.5051457975987</v>
      </c>
      <c r="AI43" s="2">
        <f t="shared" si="30"/>
        <v>7072.9967069154773</v>
      </c>
      <c r="AJ43" s="2">
        <f t="shared" si="30"/>
        <v>3739.8467432950188</v>
      </c>
      <c r="AK43" s="2">
        <f t="shared" si="30"/>
        <v>5414.6823324630104</v>
      </c>
      <c r="AL43" s="2">
        <f t="shared" si="30"/>
        <v>2250.5069119223617</v>
      </c>
      <c r="AM43" s="2">
        <f t="shared" si="30"/>
        <v>5193.3243370100918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3075.7303817653133</v>
      </c>
      <c r="AQ43" s="13">
        <f t="shared" ref="AQ43" si="43">IFERROR(M43/AB43, "N.A.")</f>
        <v>6081.9891831052701</v>
      </c>
      <c r="AR43" s="14">
        <f t="shared" ref="AR43" si="44">IFERROR(N43/AC43, "N.A.")</f>
        <v>4918.3218720499626</v>
      </c>
    </row>
    <row r="44" spans="1:44" ht="15" customHeight="1" thickBot="1" x14ac:dyDescent="0.3">
      <c r="A44" s="5" t="s">
        <v>0</v>
      </c>
      <c r="B44" s="44">
        <f>B43+C43</f>
        <v>587122496.00000036</v>
      </c>
      <c r="C44" s="45"/>
      <c r="D44" s="44">
        <f>D43+E43</f>
        <v>19991450</v>
      </c>
      <c r="E44" s="45"/>
      <c r="F44" s="44">
        <f>F43+G43</f>
        <v>8173669.9999999991</v>
      </c>
      <c r="G44" s="45"/>
      <c r="H44" s="44">
        <f>H43+I43</f>
        <v>62014489.000000015</v>
      </c>
      <c r="I44" s="45"/>
      <c r="J44" s="44">
        <f>J43+K43</f>
        <v>0</v>
      </c>
      <c r="K44" s="45"/>
      <c r="L44" s="44">
        <f>L43+M43</f>
        <v>677302105.00000036</v>
      </c>
      <c r="M44" s="46"/>
      <c r="N44" s="22">
        <f>B44+D44+F44+H44+J44</f>
        <v>677302105.00000036</v>
      </c>
      <c r="P44" s="5" t="s">
        <v>0</v>
      </c>
      <c r="Q44" s="44">
        <f>Q43+R43</f>
        <v>105208</v>
      </c>
      <c r="R44" s="45"/>
      <c r="S44" s="44">
        <f>S43+T43</f>
        <v>4154</v>
      </c>
      <c r="T44" s="45"/>
      <c r="U44" s="44">
        <f>U43+V43</f>
        <v>1671</v>
      </c>
      <c r="V44" s="45"/>
      <c r="W44" s="44">
        <f>W43+X43</f>
        <v>21984</v>
      </c>
      <c r="X44" s="45"/>
      <c r="Y44" s="44">
        <f>Y43+Z43</f>
        <v>4693</v>
      </c>
      <c r="Z44" s="45"/>
      <c r="AA44" s="44">
        <f>AA43+AB43</f>
        <v>137710</v>
      </c>
      <c r="AB44" s="46"/>
      <c r="AC44" s="22">
        <f>Q44+S44+U44+W44+Y44</f>
        <v>137710</v>
      </c>
      <c r="AE44" s="5" t="s">
        <v>0</v>
      </c>
      <c r="AF44" s="24">
        <f>IFERROR(B44/Q44,"N.A.")</f>
        <v>5580.5879400806052</v>
      </c>
      <c r="AG44" s="25"/>
      <c r="AH44" s="24">
        <f>IFERROR(D44/S44,"N.A.")</f>
        <v>4812.5782378430431</v>
      </c>
      <c r="AI44" s="25"/>
      <c r="AJ44" s="24">
        <f>IFERROR(F44/U44,"N.A.")</f>
        <v>4891.4841412327942</v>
      </c>
      <c r="AK44" s="25"/>
      <c r="AL44" s="24">
        <f>IFERROR(H44/W44,"N.A.")</f>
        <v>2820.8919668850081</v>
      </c>
      <c r="AM44" s="25"/>
      <c r="AN44" s="24">
        <f>IFERROR(J44/Y44,"N.A.")</f>
        <v>0</v>
      </c>
      <c r="AO44" s="25"/>
      <c r="AP44" s="24">
        <f>IFERROR(L44/AA44,"N.A.")</f>
        <v>4918.3218720499626</v>
      </c>
      <c r="AQ44" s="25"/>
      <c r="AR44" s="16">
        <f>IFERROR(N44/AC44, "N.A.")</f>
        <v>4918.3218720499626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4459360</v>
      </c>
      <c r="C15" s="2"/>
      <c r="D15" s="2">
        <v>109500</v>
      </c>
      <c r="E15" s="2"/>
      <c r="F15" s="2">
        <v>3435300</v>
      </c>
      <c r="G15" s="2"/>
      <c r="H15" s="2">
        <v>8629570</v>
      </c>
      <c r="I15" s="2"/>
      <c r="J15" s="2">
        <v>0</v>
      </c>
      <c r="K15" s="2"/>
      <c r="L15" s="1">
        <f>B15+D15+F15+H15+J15</f>
        <v>16633730</v>
      </c>
      <c r="M15" s="13">
        <f>C15+E15+G15+I15+K15</f>
        <v>0</v>
      </c>
      <c r="N15" s="14">
        <f>L15+M15</f>
        <v>16633730</v>
      </c>
      <c r="P15" s="3" t="s">
        <v>12</v>
      </c>
      <c r="Q15" s="2">
        <v>930</v>
      </c>
      <c r="R15" s="2">
        <v>0</v>
      </c>
      <c r="S15" s="2">
        <v>365</v>
      </c>
      <c r="T15" s="2">
        <v>0</v>
      </c>
      <c r="U15" s="2">
        <v>534</v>
      </c>
      <c r="V15" s="2">
        <v>0</v>
      </c>
      <c r="W15" s="2">
        <v>4359</v>
      </c>
      <c r="X15" s="2">
        <v>0</v>
      </c>
      <c r="Y15" s="2">
        <v>292</v>
      </c>
      <c r="Z15" s="2">
        <v>0</v>
      </c>
      <c r="AA15" s="1">
        <f>Q15+S15+U15+W15+Y15</f>
        <v>6480</v>
      </c>
      <c r="AB15" s="13">
        <f>R15+T15+V15+X15+Z15</f>
        <v>0</v>
      </c>
      <c r="AC15" s="14">
        <f>AA15+AB15</f>
        <v>6480</v>
      </c>
      <c r="AE15" s="3" t="s">
        <v>12</v>
      </c>
      <c r="AF15" s="2">
        <f>IFERROR(B15/Q15, "N.A.")</f>
        <v>4795.010752688172</v>
      </c>
      <c r="AG15" s="2" t="str">
        <f t="shared" ref="AG15:AR19" si="0">IFERROR(C15/R15, "N.A.")</f>
        <v>N.A.</v>
      </c>
      <c r="AH15" s="2">
        <f t="shared" si="0"/>
        <v>300</v>
      </c>
      <c r="AI15" s="2" t="str">
        <f t="shared" si="0"/>
        <v>N.A.</v>
      </c>
      <c r="AJ15" s="2">
        <f t="shared" si="0"/>
        <v>6433.1460674157306</v>
      </c>
      <c r="AK15" s="2" t="str">
        <f t="shared" si="0"/>
        <v>N.A.</v>
      </c>
      <c r="AL15" s="2">
        <f t="shared" si="0"/>
        <v>1979.713236980959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2566.9336419753085</v>
      </c>
      <c r="AQ15" s="13" t="str">
        <f t="shared" si="0"/>
        <v>N.A.</v>
      </c>
      <c r="AR15" s="14">
        <f t="shared" si="0"/>
        <v>2566.9336419753085</v>
      </c>
    </row>
    <row r="16" spans="1:44" ht="15" customHeight="1" thickBot="1" x14ac:dyDescent="0.3">
      <c r="A16" s="3" t="s">
        <v>13</v>
      </c>
      <c r="B16" s="2">
        <v>1266780.0000000002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1266780.0000000002</v>
      </c>
      <c r="M16" s="13">
        <f t="shared" si="1"/>
        <v>0</v>
      </c>
      <c r="N16" s="14">
        <f t="shared" ref="N16:N18" si="2">L16+M16</f>
        <v>1266780.0000000002</v>
      </c>
      <c r="P16" s="3" t="s">
        <v>13</v>
      </c>
      <c r="Q16" s="2">
        <v>784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784</v>
      </c>
      <c r="AB16" s="13">
        <f t="shared" si="3"/>
        <v>0</v>
      </c>
      <c r="AC16" s="14">
        <f t="shared" ref="AC16:AC18" si="4">AA16+AB16</f>
        <v>784</v>
      </c>
      <c r="AE16" s="3" t="s">
        <v>13</v>
      </c>
      <c r="AF16" s="2">
        <f t="shared" ref="AF16:AF19" si="5">IFERROR(B16/Q16, "N.A.")</f>
        <v>1615.7908163265308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1615.7908163265308</v>
      </c>
      <c r="AQ16" s="13" t="str">
        <f t="shared" si="0"/>
        <v>N.A.</v>
      </c>
      <c r="AR16" s="14">
        <f t="shared" si="0"/>
        <v>1615.7908163265308</v>
      </c>
    </row>
    <row r="17" spans="1:44" ht="15" customHeight="1" thickBot="1" x14ac:dyDescent="0.3">
      <c r="A17" s="3" t="s">
        <v>14</v>
      </c>
      <c r="B17" s="2">
        <v>12990709.999999998</v>
      </c>
      <c r="C17" s="2">
        <v>24719039.999999996</v>
      </c>
      <c r="D17" s="2"/>
      <c r="E17" s="2"/>
      <c r="F17" s="2"/>
      <c r="G17" s="2">
        <v>7530800</v>
      </c>
      <c r="H17" s="2"/>
      <c r="I17" s="2">
        <v>0</v>
      </c>
      <c r="J17" s="2">
        <v>0</v>
      </c>
      <c r="K17" s="2"/>
      <c r="L17" s="1">
        <f t="shared" si="1"/>
        <v>12990709.999999998</v>
      </c>
      <c r="M17" s="13">
        <f t="shared" si="1"/>
        <v>32249839.999999996</v>
      </c>
      <c r="N17" s="14">
        <f t="shared" si="2"/>
        <v>45240549.999999993</v>
      </c>
      <c r="P17" s="3" t="s">
        <v>14</v>
      </c>
      <c r="Q17" s="2">
        <v>3865</v>
      </c>
      <c r="R17" s="2">
        <v>4762</v>
      </c>
      <c r="S17" s="2">
        <v>0</v>
      </c>
      <c r="T17" s="2">
        <v>0</v>
      </c>
      <c r="U17" s="2">
        <v>0</v>
      </c>
      <c r="V17" s="2">
        <v>396</v>
      </c>
      <c r="W17" s="2">
        <v>0</v>
      </c>
      <c r="X17" s="2">
        <v>202</v>
      </c>
      <c r="Y17" s="2">
        <v>194</v>
      </c>
      <c r="Z17" s="2">
        <v>0</v>
      </c>
      <c r="AA17" s="1">
        <f t="shared" si="3"/>
        <v>4059</v>
      </c>
      <c r="AB17" s="13">
        <f t="shared" si="3"/>
        <v>5360</v>
      </c>
      <c r="AC17" s="14">
        <f t="shared" si="4"/>
        <v>9419</v>
      </c>
      <c r="AE17" s="3" t="s">
        <v>14</v>
      </c>
      <c r="AF17" s="2">
        <f t="shared" si="5"/>
        <v>3361.1151358344109</v>
      </c>
      <c r="AG17" s="2">
        <f t="shared" si="0"/>
        <v>5190.8945821083571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19017.171717171717</v>
      </c>
      <c r="AL17" s="2" t="str">
        <f t="shared" si="0"/>
        <v>N.A.</v>
      </c>
      <c r="AM17" s="2">
        <f t="shared" si="0"/>
        <v>0</v>
      </c>
      <c r="AN17" s="2">
        <f t="shared" si="0"/>
        <v>0</v>
      </c>
      <c r="AO17" s="2" t="str">
        <f t="shared" si="0"/>
        <v>N.A.</v>
      </c>
      <c r="AP17" s="15">
        <f t="shared" si="0"/>
        <v>3200.4705592510468</v>
      </c>
      <c r="AQ17" s="13">
        <f t="shared" si="0"/>
        <v>6016.7611940298502</v>
      </c>
      <c r="AR17" s="14">
        <f t="shared" si="0"/>
        <v>4803.1160420426786</v>
      </c>
    </row>
    <row r="18" spans="1:44" ht="15" customHeight="1" thickBot="1" x14ac:dyDescent="0.3">
      <c r="A18" s="3" t="s">
        <v>15</v>
      </c>
      <c r="B18" s="2">
        <v>125560</v>
      </c>
      <c r="C18" s="2"/>
      <c r="D18" s="2"/>
      <c r="E18" s="2"/>
      <c r="F18" s="2"/>
      <c r="G18" s="2">
        <v>0</v>
      </c>
      <c r="H18" s="2">
        <v>3654666.0000000005</v>
      </c>
      <c r="I18" s="2"/>
      <c r="J18" s="2">
        <v>0</v>
      </c>
      <c r="K18" s="2"/>
      <c r="L18" s="1">
        <f t="shared" si="1"/>
        <v>3780226.0000000005</v>
      </c>
      <c r="M18" s="13">
        <f t="shared" si="1"/>
        <v>0</v>
      </c>
      <c r="N18" s="14">
        <f t="shared" si="2"/>
        <v>3780226.0000000005</v>
      </c>
      <c r="P18" s="3" t="s">
        <v>15</v>
      </c>
      <c r="Q18" s="2">
        <v>146</v>
      </c>
      <c r="R18" s="2">
        <v>0</v>
      </c>
      <c r="S18" s="2">
        <v>0</v>
      </c>
      <c r="T18" s="2">
        <v>0</v>
      </c>
      <c r="U18" s="2">
        <v>0</v>
      </c>
      <c r="V18" s="2">
        <v>219</v>
      </c>
      <c r="W18" s="2">
        <v>4700</v>
      </c>
      <c r="X18" s="2">
        <v>0</v>
      </c>
      <c r="Y18" s="2">
        <v>1679</v>
      </c>
      <c r="Z18" s="2">
        <v>0</v>
      </c>
      <c r="AA18" s="1">
        <f t="shared" si="3"/>
        <v>6525</v>
      </c>
      <c r="AB18" s="13">
        <f t="shared" si="3"/>
        <v>219</v>
      </c>
      <c r="AC18" s="21">
        <f t="shared" si="4"/>
        <v>6744</v>
      </c>
      <c r="AE18" s="3" t="s">
        <v>15</v>
      </c>
      <c r="AF18" s="2">
        <f t="shared" si="5"/>
        <v>860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777.58851063829798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579.34498084291192</v>
      </c>
      <c r="AQ18" s="13">
        <f t="shared" si="0"/>
        <v>0</v>
      </c>
      <c r="AR18" s="14">
        <f t="shared" si="0"/>
        <v>560.5317319098458</v>
      </c>
    </row>
    <row r="19" spans="1:44" ht="15" customHeight="1" thickBot="1" x14ac:dyDescent="0.3">
      <c r="A19" s="4" t="s">
        <v>16</v>
      </c>
      <c r="B19" s="2">
        <v>18842410</v>
      </c>
      <c r="C19" s="2">
        <v>24719039.999999996</v>
      </c>
      <c r="D19" s="2">
        <v>109500</v>
      </c>
      <c r="E19" s="2"/>
      <c r="F19" s="2">
        <v>3435300</v>
      </c>
      <c r="G19" s="2">
        <v>7530799.9999999991</v>
      </c>
      <c r="H19" s="2">
        <v>12284236</v>
      </c>
      <c r="I19" s="2">
        <v>0</v>
      </c>
      <c r="J19" s="2">
        <v>0</v>
      </c>
      <c r="K19" s="2"/>
      <c r="L19" s="1">
        <f t="shared" ref="L19" si="6">B19+D19+F19+H19+J19</f>
        <v>34671446</v>
      </c>
      <c r="M19" s="13">
        <f t="shared" ref="M19" si="7">C19+E19+G19+I19+K19</f>
        <v>32249839.999999996</v>
      </c>
      <c r="N19" s="21">
        <f t="shared" ref="N19" si="8">L19+M19</f>
        <v>66921286</v>
      </c>
      <c r="P19" s="4" t="s">
        <v>16</v>
      </c>
      <c r="Q19" s="2">
        <v>5725</v>
      </c>
      <c r="R19" s="2">
        <v>4762</v>
      </c>
      <c r="S19" s="2">
        <v>365</v>
      </c>
      <c r="T19" s="2">
        <v>0</v>
      </c>
      <c r="U19" s="2">
        <v>534</v>
      </c>
      <c r="V19" s="2">
        <v>615</v>
      </c>
      <c r="W19" s="2">
        <v>9059</v>
      </c>
      <c r="X19" s="2">
        <v>202</v>
      </c>
      <c r="Y19" s="2">
        <v>2165</v>
      </c>
      <c r="Z19" s="2">
        <v>0</v>
      </c>
      <c r="AA19" s="1">
        <f t="shared" ref="AA19" si="9">Q19+S19+U19+W19+Y19</f>
        <v>17848</v>
      </c>
      <c r="AB19" s="13">
        <f t="shared" ref="AB19" si="10">R19+T19+V19+X19+Z19</f>
        <v>5579</v>
      </c>
      <c r="AC19" s="14">
        <f t="shared" ref="AC19" si="11">AA19+AB19</f>
        <v>23427</v>
      </c>
      <c r="AE19" s="4" t="s">
        <v>16</v>
      </c>
      <c r="AF19" s="2">
        <f t="shared" si="5"/>
        <v>3291.2506550218341</v>
      </c>
      <c r="AG19" s="2">
        <f t="shared" si="0"/>
        <v>5190.8945821083571</v>
      </c>
      <c r="AH19" s="2">
        <f t="shared" si="0"/>
        <v>300</v>
      </c>
      <c r="AI19" s="2" t="str">
        <f t="shared" si="0"/>
        <v>N.A.</v>
      </c>
      <c r="AJ19" s="2">
        <f t="shared" si="0"/>
        <v>6433.1460674157306</v>
      </c>
      <c r="AK19" s="2">
        <f t="shared" si="0"/>
        <v>12245.203252032519</v>
      </c>
      <c r="AL19" s="2">
        <f t="shared" si="0"/>
        <v>1356.0256098907164</v>
      </c>
      <c r="AM19" s="2">
        <f t="shared" si="0"/>
        <v>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1942.5955849394891</v>
      </c>
      <c r="AQ19" s="13">
        <f t="shared" ref="AQ19" si="13">IFERROR(M19/AB19, "N.A.")</f>
        <v>5780.5771643663729</v>
      </c>
      <c r="AR19" s="14">
        <f t="shared" ref="AR19" si="14">IFERROR(N19/AC19, "N.A.")</f>
        <v>2856.5879540700903</v>
      </c>
    </row>
    <row r="20" spans="1:44" ht="15" customHeight="1" thickBot="1" x14ac:dyDescent="0.3">
      <c r="A20" s="5" t="s">
        <v>0</v>
      </c>
      <c r="B20" s="44">
        <f>B19+C19</f>
        <v>43561450</v>
      </c>
      <c r="C20" s="45"/>
      <c r="D20" s="44">
        <f>D19+E19</f>
        <v>109500</v>
      </c>
      <c r="E20" s="45"/>
      <c r="F20" s="44">
        <f>F19+G19</f>
        <v>10966100</v>
      </c>
      <c r="G20" s="45"/>
      <c r="H20" s="44">
        <f>H19+I19</f>
        <v>12284236</v>
      </c>
      <c r="I20" s="45"/>
      <c r="J20" s="44">
        <f>J19+K19</f>
        <v>0</v>
      </c>
      <c r="K20" s="45"/>
      <c r="L20" s="44">
        <f>L19+M19</f>
        <v>66921286</v>
      </c>
      <c r="M20" s="46"/>
      <c r="N20" s="22">
        <f>B20+D20+F20+H20+J20</f>
        <v>66921286</v>
      </c>
      <c r="P20" s="5" t="s">
        <v>0</v>
      </c>
      <c r="Q20" s="44">
        <f>Q19+R19</f>
        <v>10487</v>
      </c>
      <c r="R20" s="45"/>
      <c r="S20" s="44">
        <f>S19+T19</f>
        <v>365</v>
      </c>
      <c r="T20" s="45"/>
      <c r="U20" s="44">
        <f>U19+V19</f>
        <v>1149</v>
      </c>
      <c r="V20" s="45"/>
      <c r="W20" s="44">
        <f>W19+X19</f>
        <v>9261</v>
      </c>
      <c r="X20" s="45"/>
      <c r="Y20" s="44">
        <f>Y19+Z19</f>
        <v>2165</v>
      </c>
      <c r="Z20" s="45"/>
      <c r="AA20" s="44">
        <f>AA19+AB19</f>
        <v>23427</v>
      </c>
      <c r="AB20" s="45"/>
      <c r="AC20" s="23">
        <f>Q20+S20+U20+W20+Y20</f>
        <v>23427</v>
      </c>
      <c r="AE20" s="5" t="s">
        <v>0</v>
      </c>
      <c r="AF20" s="24">
        <f>IFERROR(B20/Q20,"N.A.")</f>
        <v>4153.8523886716885</v>
      </c>
      <c r="AG20" s="25"/>
      <c r="AH20" s="24">
        <f>IFERROR(D20/S20,"N.A.")</f>
        <v>300</v>
      </c>
      <c r="AI20" s="25"/>
      <c r="AJ20" s="24">
        <f>IFERROR(F20/U20,"N.A.")</f>
        <v>9544.0382941688422</v>
      </c>
      <c r="AK20" s="25"/>
      <c r="AL20" s="24">
        <f>IFERROR(H20/W20,"N.A.")</f>
        <v>1326.4481157542382</v>
      </c>
      <c r="AM20" s="25"/>
      <c r="AN20" s="24">
        <f>IFERROR(J20/Y20,"N.A.")</f>
        <v>0</v>
      </c>
      <c r="AO20" s="25"/>
      <c r="AP20" s="24">
        <f>IFERROR(L20/AA20,"N.A.")</f>
        <v>2856.5879540700903</v>
      </c>
      <c r="AQ20" s="25"/>
      <c r="AR20" s="16">
        <f>IFERROR(N20/AC20, "N.A.")</f>
        <v>2856.5879540700903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4459360</v>
      </c>
      <c r="C27" s="2"/>
      <c r="D27" s="2">
        <v>0</v>
      </c>
      <c r="E27" s="2"/>
      <c r="F27" s="2">
        <v>3435300</v>
      </c>
      <c r="G27" s="2"/>
      <c r="H27" s="2">
        <v>7196990</v>
      </c>
      <c r="I27" s="2"/>
      <c r="J27" s="2">
        <v>0</v>
      </c>
      <c r="K27" s="2"/>
      <c r="L27" s="1">
        <f>B27+D27+F27+H27+J27</f>
        <v>15091650</v>
      </c>
      <c r="M27" s="13">
        <f>C27+E27+G27+I27+K27</f>
        <v>0</v>
      </c>
      <c r="N27" s="14">
        <f>L27+M27</f>
        <v>15091650</v>
      </c>
      <c r="P27" s="3" t="s">
        <v>12</v>
      </c>
      <c r="Q27" s="2">
        <v>930</v>
      </c>
      <c r="R27" s="2">
        <v>0</v>
      </c>
      <c r="S27" s="2">
        <v>146</v>
      </c>
      <c r="T27" s="2">
        <v>0</v>
      </c>
      <c r="U27" s="2">
        <v>534</v>
      </c>
      <c r="V27" s="2">
        <v>0</v>
      </c>
      <c r="W27" s="2">
        <v>2768</v>
      </c>
      <c r="X27" s="2">
        <v>0</v>
      </c>
      <c r="Y27" s="2">
        <v>146</v>
      </c>
      <c r="Z27" s="2">
        <v>0</v>
      </c>
      <c r="AA27" s="1">
        <f>Q27+S27+U27+W27+Y27</f>
        <v>4524</v>
      </c>
      <c r="AB27" s="13">
        <f>R27+T27+V27+X27+Z27</f>
        <v>0</v>
      </c>
      <c r="AC27" s="14">
        <f>AA27+AB27</f>
        <v>4524</v>
      </c>
      <c r="AE27" s="3" t="s">
        <v>12</v>
      </c>
      <c r="AF27" s="2">
        <f>IFERROR(B27/Q27, "N.A.")</f>
        <v>4795.010752688172</v>
      </c>
      <c r="AG27" s="2" t="str">
        <f t="shared" ref="AG27:AR31" si="15">IFERROR(C27/R27, "N.A.")</f>
        <v>N.A.</v>
      </c>
      <c r="AH27" s="2">
        <f t="shared" si="15"/>
        <v>0</v>
      </c>
      <c r="AI27" s="2" t="str">
        <f t="shared" si="15"/>
        <v>N.A.</v>
      </c>
      <c r="AJ27" s="2">
        <f t="shared" si="15"/>
        <v>6433.1460674157306</v>
      </c>
      <c r="AK27" s="2" t="str">
        <f t="shared" si="15"/>
        <v>N.A.</v>
      </c>
      <c r="AL27" s="2">
        <f t="shared" si="15"/>
        <v>2600.0686416184972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3335.9084880636606</v>
      </c>
      <c r="AQ27" s="13" t="str">
        <f t="shared" si="15"/>
        <v>N.A.</v>
      </c>
      <c r="AR27" s="14">
        <f t="shared" si="15"/>
        <v>3335.9084880636606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8998070</v>
      </c>
      <c r="C29" s="2">
        <v>15695999.999999998</v>
      </c>
      <c r="D29" s="2"/>
      <c r="E29" s="2"/>
      <c r="F29" s="2"/>
      <c r="G29" s="2">
        <v>7530800</v>
      </c>
      <c r="H29" s="2"/>
      <c r="I29" s="2">
        <v>0</v>
      </c>
      <c r="J29" s="2"/>
      <c r="K29" s="2"/>
      <c r="L29" s="1">
        <f t="shared" si="16"/>
        <v>8998070</v>
      </c>
      <c r="M29" s="13">
        <f t="shared" si="16"/>
        <v>23226800</v>
      </c>
      <c r="N29" s="14">
        <f t="shared" si="17"/>
        <v>32224870</v>
      </c>
      <c r="P29" s="3" t="s">
        <v>14</v>
      </c>
      <c r="Q29" s="2">
        <v>2394</v>
      </c>
      <c r="R29" s="2">
        <v>3006</v>
      </c>
      <c r="S29" s="2">
        <v>0</v>
      </c>
      <c r="T29" s="2">
        <v>0</v>
      </c>
      <c r="U29" s="2">
        <v>0</v>
      </c>
      <c r="V29" s="2">
        <v>396</v>
      </c>
      <c r="W29" s="2">
        <v>0</v>
      </c>
      <c r="X29" s="2">
        <v>202</v>
      </c>
      <c r="Y29" s="2">
        <v>0</v>
      </c>
      <c r="Z29" s="2">
        <v>0</v>
      </c>
      <c r="AA29" s="1">
        <f t="shared" si="18"/>
        <v>2394</v>
      </c>
      <c r="AB29" s="13">
        <f t="shared" si="18"/>
        <v>3604</v>
      </c>
      <c r="AC29" s="14">
        <f t="shared" si="19"/>
        <v>5998</v>
      </c>
      <c r="AE29" s="3" t="s">
        <v>14</v>
      </c>
      <c r="AF29" s="2">
        <f t="shared" si="20"/>
        <v>3758.5923141186299</v>
      </c>
      <c r="AG29" s="2">
        <f t="shared" si="15"/>
        <v>5221.5568862275441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19017.171717171717</v>
      </c>
      <c r="AL29" s="2" t="str">
        <f t="shared" si="15"/>
        <v>N.A.</v>
      </c>
      <c r="AM29" s="2">
        <f t="shared" si="15"/>
        <v>0</v>
      </c>
      <c r="AN29" s="2" t="str">
        <f t="shared" si="15"/>
        <v>N.A.</v>
      </c>
      <c r="AO29" s="2" t="str">
        <f t="shared" si="15"/>
        <v>N.A.</v>
      </c>
      <c r="AP29" s="15">
        <f t="shared" si="15"/>
        <v>3758.5923141186299</v>
      </c>
      <c r="AQ29" s="13">
        <f t="shared" si="15"/>
        <v>6444.7280799112095</v>
      </c>
      <c r="AR29" s="14">
        <f t="shared" si="15"/>
        <v>5372.6025341780596</v>
      </c>
    </row>
    <row r="30" spans="1:44" ht="15" customHeight="1" thickBot="1" x14ac:dyDescent="0.3">
      <c r="A30" s="3" t="s">
        <v>15</v>
      </c>
      <c r="B30" s="2">
        <v>125560</v>
      </c>
      <c r="C30" s="2"/>
      <c r="D30" s="2"/>
      <c r="E30" s="2"/>
      <c r="F30" s="2"/>
      <c r="G30" s="2">
        <v>0</v>
      </c>
      <c r="H30" s="2">
        <v>3654666.0000000005</v>
      </c>
      <c r="I30" s="2"/>
      <c r="J30" s="2">
        <v>0</v>
      </c>
      <c r="K30" s="2"/>
      <c r="L30" s="1">
        <f t="shared" si="16"/>
        <v>3780226.0000000005</v>
      </c>
      <c r="M30" s="13">
        <f t="shared" si="16"/>
        <v>0</v>
      </c>
      <c r="N30" s="14">
        <f t="shared" si="17"/>
        <v>3780226.0000000005</v>
      </c>
      <c r="P30" s="3" t="s">
        <v>15</v>
      </c>
      <c r="Q30" s="2">
        <v>146</v>
      </c>
      <c r="R30" s="2">
        <v>0</v>
      </c>
      <c r="S30" s="2">
        <v>0</v>
      </c>
      <c r="T30" s="2">
        <v>0</v>
      </c>
      <c r="U30" s="2">
        <v>0</v>
      </c>
      <c r="V30" s="2">
        <v>219</v>
      </c>
      <c r="W30" s="2">
        <v>4700</v>
      </c>
      <c r="X30" s="2">
        <v>0</v>
      </c>
      <c r="Y30" s="2">
        <v>1314</v>
      </c>
      <c r="Z30" s="2">
        <v>0</v>
      </c>
      <c r="AA30" s="1">
        <f t="shared" si="18"/>
        <v>6160</v>
      </c>
      <c r="AB30" s="13">
        <f t="shared" si="18"/>
        <v>219</v>
      </c>
      <c r="AC30" s="21">
        <f t="shared" si="19"/>
        <v>6379</v>
      </c>
      <c r="AE30" s="3" t="s">
        <v>15</v>
      </c>
      <c r="AF30" s="2">
        <f t="shared" si="20"/>
        <v>860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777.58851063829798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613.67305194805203</v>
      </c>
      <c r="AQ30" s="13">
        <f t="shared" si="15"/>
        <v>0</v>
      </c>
      <c r="AR30" s="14">
        <f t="shared" si="15"/>
        <v>592.60479699012387</v>
      </c>
    </row>
    <row r="31" spans="1:44" ht="15" customHeight="1" thickBot="1" x14ac:dyDescent="0.3">
      <c r="A31" s="4" t="s">
        <v>16</v>
      </c>
      <c r="B31" s="2">
        <v>13582989.999999996</v>
      </c>
      <c r="C31" s="2">
        <v>15695999.999999998</v>
      </c>
      <c r="D31" s="2">
        <v>0</v>
      </c>
      <c r="E31" s="2"/>
      <c r="F31" s="2">
        <v>3435300</v>
      </c>
      <c r="G31" s="2">
        <v>7530799.9999999991</v>
      </c>
      <c r="H31" s="2">
        <v>10851656.000000002</v>
      </c>
      <c r="I31" s="2">
        <v>0</v>
      </c>
      <c r="J31" s="2">
        <v>0</v>
      </c>
      <c r="K31" s="2"/>
      <c r="L31" s="1">
        <f t="shared" ref="L31" si="21">B31+D31+F31+H31+J31</f>
        <v>27869946</v>
      </c>
      <c r="M31" s="13">
        <f t="shared" ref="M31" si="22">C31+E31+G31+I31+K31</f>
        <v>23226799.999999996</v>
      </c>
      <c r="N31" s="21">
        <f t="shared" ref="N31" si="23">L31+M31</f>
        <v>51096746</v>
      </c>
      <c r="P31" s="4" t="s">
        <v>16</v>
      </c>
      <c r="Q31" s="2">
        <v>3470</v>
      </c>
      <c r="R31" s="2">
        <v>3006</v>
      </c>
      <c r="S31" s="2">
        <v>146</v>
      </c>
      <c r="T31" s="2">
        <v>0</v>
      </c>
      <c r="U31" s="2">
        <v>534</v>
      </c>
      <c r="V31" s="2">
        <v>615</v>
      </c>
      <c r="W31" s="2">
        <v>7468</v>
      </c>
      <c r="X31" s="2">
        <v>202</v>
      </c>
      <c r="Y31" s="2">
        <v>1460</v>
      </c>
      <c r="Z31" s="2">
        <v>0</v>
      </c>
      <c r="AA31" s="1">
        <f t="shared" ref="AA31" si="24">Q31+S31+U31+W31+Y31</f>
        <v>13078</v>
      </c>
      <c r="AB31" s="13">
        <f t="shared" ref="AB31" si="25">R31+T31+V31+X31+Z31</f>
        <v>3823</v>
      </c>
      <c r="AC31" s="14">
        <f t="shared" ref="AC31" si="26">AA31+AB31</f>
        <v>16901</v>
      </c>
      <c r="AE31" s="4" t="s">
        <v>16</v>
      </c>
      <c r="AF31" s="2">
        <f t="shared" si="20"/>
        <v>3914.4063400576356</v>
      </c>
      <c r="AG31" s="2">
        <f t="shared" si="15"/>
        <v>5221.5568862275441</v>
      </c>
      <c r="AH31" s="2">
        <f t="shared" si="15"/>
        <v>0</v>
      </c>
      <c r="AI31" s="2" t="str">
        <f t="shared" si="15"/>
        <v>N.A.</v>
      </c>
      <c r="AJ31" s="2">
        <f t="shared" si="15"/>
        <v>6433.1460674157306</v>
      </c>
      <c r="AK31" s="2">
        <f t="shared" si="15"/>
        <v>12245.203252032519</v>
      </c>
      <c r="AL31" s="2">
        <f t="shared" si="15"/>
        <v>1453.0873058382433</v>
      </c>
      <c r="AM31" s="2">
        <f t="shared" si="15"/>
        <v>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2131.0556660039761</v>
      </c>
      <c r="AQ31" s="13">
        <f t="shared" ref="AQ31" si="28">IFERROR(M31/AB31, "N.A.")</f>
        <v>6075.5427674601087</v>
      </c>
      <c r="AR31" s="14">
        <f t="shared" ref="AR31" si="29">IFERROR(N31/AC31, "N.A.")</f>
        <v>3023.2972013490325</v>
      </c>
    </row>
    <row r="32" spans="1:44" ht="15" customHeight="1" thickBot="1" x14ac:dyDescent="0.3">
      <c r="A32" s="5" t="s">
        <v>0</v>
      </c>
      <c r="B32" s="44">
        <f>B31+C31</f>
        <v>29278989.999999993</v>
      </c>
      <c r="C32" s="45"/>
      <c r="D32" s="44">
        <f>D31+E31</f>
        <v>0</v>
      </c>
      <c r="E32" s="45"/>
      <c r="F32" s="44">
        <f>F31+G31</f>
        <v>10966100</v>
      </c>
      <c r="G32" s="45"/>
      <c r="H32" s="44">
        <f>H31+I31</f>
        <v>10851656.000000002</v>
      </c>
      <c r="I32" s="45"/>
      <c r="J32" s="44">
        <f>J31+K31</f>
        <v>0</v>
      </c>
      <c r="K32" s="45"/>
      <c r="L32" s="44">
        <f>L31+M31</f>
        <v>51096746</v>
      </c>
      <c r="M32" s="46"/>
      <c r="N32" s="22">
        <f>B32+D32+F32+H32+J32</f>
        <v>51096745.999999993</v>
      </c>
      <c r="P32" s="5" t="s">
        <v>0</v>
      </c>
      <c r="Q32" s="44">
        <f>Q31+R31</f>
        <v>6476</v>
      </c>
      <c r="R32" s="45"/>
      <c r="S32" s="44">
        <f>S31+T31</f>
        <v>146</v>
      </c>
      <c r="T32" s="45"/>
      <c r="U32" s="44">
        <f>U31+V31</f>
        <v>1149</v>
      </c>
      <c r="V32" s="45"/>
      <c r="W32" s="44">
        <f>W31+X31</f>
        <v>7670</v>
      </c>
      <c r="X32" s="45"/>
      <c r="Y32" s="44">
        <f>Y31+Z31</f>
        <v>1460</v>
      </c>
      <c r="Z32" s="45"/>
      <c r="AA32" s="44">
        <f>AA31+AB31</f>
        <v>16901</v>
      </c>
      <c r="AB32" s="45"/>
      <c r="AC32" s="23">
        <f>Q32+S32+U32+W32+Y32</f>
        <v>16901</v>
      </c>
      <c r="AE32" s="5" t="s">
        <v>0</v>
      </c>
      <c r="AF32" s="24">
        <f>IFERROR(B32/Q32,"N.A.")</f>
        <v>4521.1534898085229</v>
      </c>
      <c r="AG32" s="25"/>
      <c r="AH32" s="24">
        <f>IFERROR(D32/S32,"N.A.")</f>
        <v>0</v>
      </c>
      <c r="AI32" s="25"/>
      <c r="AJ32" s="24">
        <f>IFERROR(F32/U32,"N.A.")</f>
        <v>9544.0382941688422</v>
      </c>
      <c r="AK32" s="25"/>
      <c r="AL32" s="24">
        <f>IFERROR(H32/W32,"N.A.")</f>
        <v>1414.8182529335074</v>
      </c>
      <c r="AM32" s="25"/>
      <c r="AN32" s="24">
        <f>IFERROR(J32/Y32,"N.A.")</f>
        <v>0</v>
      </c>
      <c r="AO32" s="25"/>
      <c r="AP32" s="24">
        <f>IFERROR(L32/AA32,"N.A.")</f>
        <v>3023.2972013490325</v>
      </c>
      <c r="AQ32" s="25"/>
      <c r="AR32" s="16">
        <f>IFERROR(N32/AC32, "N.A.")</f>
        <v>3023.2972013490321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>
        <v>109500</v>
      </c>
      <c r="E39" s="2"/>
      <c r="F39" s="2"/>
      <c r="G39" s="2"/>
      <c r="H39" s="2">
        <v>1432579.9999999998</v>
      </c>
      <c r="I39" s="2"/>
      <c r="J39" s="2">
        <v>0</v>
      </c>
      <c r="K39" s="2"/>
      <c r="L39" s="1">
        <f>B39+D39+F39+H39+J39</f>
        <v>1542079.9999999998</v>
      </c>
      <c r="M39" s="13">
        <f>C39+E39+G39+I39+K39</f>
        <v>0</v>
      </c>
      <c r="N39" s="14">
        <f>L39+M39</f>
        <v>1542079.9999999998</v>
      </c>
      <c r="P39" s="3" t="s">
        <v>12</v>
      </c>
      <c r="Q39" s="2">
        <v>0</v>
      </c>
      <c r="R39" s="2">
        <v>0</v>
      </c>
      <c r="S39" s="2">
        <v>219</v>
      </c>
      <c r="T39" s="2">
        <v>0</v>
      </c>
      <c r="U39" s="2">
        <v>0</v>
      </c>
      <c r="V39" s="2">
        <v>0</v>
      </c>
      <c r="W39" s="2">
        <v>1591</v>
      </c>
      <c r="X39" s="2">
        <v>0</v>
      </c>
      <c r="Y39" s="2">
        <v>146</v>
      </c>
      <c r="Z39" s="2">
        <v>0</v>
      </c>
      <c r="AA39" s="1">
        <f>Q39+S39+U39+W39+Y39</f>
        <v>1956</v>
      </c>
      <c r="AB39" s="13">
        <f>R39+T39+V39+X39+Z39</f>
        <v>0</v>
      </c>
      <c r="AC39" s="14">
        <f>AA39+AB39</f>
        <v>1956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>
        <f t="shared" si="30"/>
        <v>500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900.42740414833429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788.3844580777095</v>
      </c>
      <c r="AQ39" s="13" t="str">
        <f t="shared" si="30"/>
        <v>N.A.</v>
      </c>
      <c r="AR39" s="14">
        <f t="shared" si="30"/>
        <v>788.3844580777095</v>
      </c>
    </row>
    <row r="40" spans="1:44" ht="15" customHeight="1" thickBot="1" x14ac:dyDescent="0.3">
      <c r="A40" s="3" t="s">
        <v>13</v>
      </c>
      <c r="B40" s="2">
        <v>1266780.0000000002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1266780.0000000002</v>
      </c>
      <c r="M40" s="13">
        <f t="shared" si="31"/>
        <v>0</v>
      </c>
      <c r="N40" s="14">
        <f t="shared" ref="N40:N42" si="32">L40+M40</f>
        <v>1266780.0000000002</v>
      </c>
      <c r="P40" s="3" t="s">
        <v>13</v>
      </c>
      <c r="Q40" s="2">
        <v>784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784</v>
      </c>
      <c r="AB40" s="13">
        <f t="shared" si="33"/>
        <v>0</v>
      </c>
      <c r="AC40" s="14">
        <f t="shared" ref="AC40:AC42" si="34">AA40+AB40</f>
        <v>784</v>
      </c>
      <c r="AE40" s="3" t="s">
        <v>13</v>
      </c>
      <c r="AF40" s="2">
        <f t="shared" ref="AF40:AF43" si="35">IFERROR(B40/Q40, "N.A.")</f>
        <v>1615.7908163265308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1615.7908163265308</v>
      </c>
      <c r="AQ40" s="13" t="str">
        <f t="shared" si="30"/>
        <v>N.A.</v>
      </c>
      <c r="AR40" s="14">
        <f t="shared" si="30"/>
        <v>1615.7908163265308</v>
      </c>
    </row>
    <row r="41" spans="1:44" ht="15" customHeight="1" thickBot="1" x14ac:dyDescent="0.3">
      <c r="A41" s="3" t="s">
        <v>14</v>
      </c>
      <c r="B41" s="2">
        <v>3992640.0000000005</v>
      </c>
      <c r="C41" s="2">
        <v>9023040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3992640.0000000005</v>
      </c>
      <c r="M41" s="13">
        <f t="shared" si="31"/>
        <v>9023040</v>
      </c>
      <c r="N41" s="14">
        <f t="shared" si="32"/>
        <v>13015680</v>
      </c>
      <c r="P41" s="3" t="s">
        <v>14</v>
      </c>
      <c r="Q41" s="2">
        <v>1471</v>
      </c>
      <c r="R41" s="2">
        <v>1756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194</v>
      </c>
      <c r="Z41" s="2">
        <v>0</v>
      </c>
      <c r="AA41" s="1">
        <f t="shared" si="33"/>
        <v>1665</v>
      </c>
      <c r="AB41" s="13">
        <f t="shared" si="33"/>
        <v>1756</v>
      </c>
      <c r="AC41" s="14">
        <f t="shared" si="34"/>
        <v>3421</v>
      </c>
      <c r="AE41" s="3" t="s">
        <v>14</v>
      </c>
      <c r="AF41" s="2">
        <f t="shared" si="35"/>
        <v>2714.2352141400411</v>
      </c>
      <c r="AG41" s="2">
        <f t="shared" si="30"/>
        <v>5138.4054669703874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2397.9819819819822</v>
      </c>
      <c r="AQ41" s="13">
        <f t="shared" si="30"/>
        <v>5138.4054669703874</v>
      </c>
      <c r="AR41" s="14">
        <f t="shared" si="30"/>
        <v>3804.6419175679625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365</v>
      </c>
      <c r="Z42" s="2">
        <v>0</v>
      </c>
      <c r="AA42" s="1">
        <f t="shared" si="33"/>
        <v>365</v>
      </c>
      <c r="AB42" s="13">
        <f t="shared" si="33"/>
        <v>0</v>
      </c>
      <c r="AC42" s="14">
        <f t="shared" si="34"/>
        <v>365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5259419.9999999991</v>
      </c>
      <c r="C43" s="2">
        <v>9023040</v>
      </c>
      <c r="D43" s="2">
        <v>109500</v>
      </c>
      <c r="E43" s="2"/>
      <c r="F43" s="2"/>
      <c r="G43" s="2"/>
      <c r="H43" s="2">
        <v>1432579.9999999998</v>
      </c>
      <c r="I43" s="2"/>
      <c r="J43" s="2">
        <v>0</v>
      </c>
      <c r="K43" s="2"/>
      <c r="L43" s="1">
        <f t="shared" ref="L43" si="36">B43+D43+F43+H43+J43</f>
        <v>6801499.9999999991</v>
      </c>
      <c r="M43" s="13">
        <f t="shared" ref="M43" si="37">C43+E43+G43+I43+K43</f>
        <v>9023040</v>
      </c>
      <c r="N43" s="21">
        <f t="shared" ref="N43" si="38">L43+M43</f>
        <v>15824540</v>
      </c>
      <c r="P43" s="4" t="s">
        <v>16</v>
      </c>
      <c r="Q43" s="2">
        <v>2255</v>
      </c>
      <c r="R43" s="2">
        <v>1756</v>
      </c>
      <c r="S43" s="2">
        <v>219</v>
      </c>
      <c r="T43" s="2">
        <v>0</v>
      </c>
      <c r="U43" s="2">
        <v>0</v>
      </c>
      <c r="V43" s="2">
        <v>0</v>
      </c>
      <c r="W43" s="2">
        <v>1591</v>
      </c>
      <c r="X43" s="2">
        <v>0</v>
      </c>
      <c r="Y43" s="2">
        <v>705</v>
      </c>
      <c r="Z43" s="2">
        <v>0</v>
      </c>
      <c r="AA43" s="1">
        <f t="shared" ref="AA43" si="39">Q43+S43+U43+W43+Y43</f>
        <v>4770</v>
      </c>
      <c r="AB43" s="13">
        <f t="shared" ref="AB43" si="40">R43+T43+V43+X43+Z43</f>
        <v>1756</v>
      </c>
      <c r="AC43" s="21">
        <f t="shared" ref="AC43" si="41">AA43+AB43</f>
        <v>6526</v>
      </c>
      <c r="AE43" s="4" t="s">
        <v>16</v>
      </c>
      <c r="AF43" s="2">
        <f t="shared" si="35"/>
        <v>2332.3370288248334</v>
      </c>
      <c r="AG43" s="2">
        <f t="shared" si="30"/>
        <v>5138.4054669703874</v>
      </c>
      <c r="AH43" s="2">
        <f t="shared" si="30"/>
        <v>500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900.42740414833429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1425.8909853249475</v>
      </c>
      <c r="AQ43" s="13">
        <f t="shared" ref="AQ43" si="43">IFERROR(M43/AB43, "N.A.")</f>
        <v>5138.4054669703874</v>
      </c>
      <c r="AR43" s="14">
        <f t="shared" ref="AR43" si="44">IFERROR(N43/AC43, "N.A.")</f>
        <v>2424.8452344468283</v>
      </c>
    </row>
    <row r="44" spans="1:44" ht="15" customHeight="1" thickBot="1" x14ac:dyDescent="0.3">
      <c r="A44" s="5" t="s">
        <v>0</v>
      </c>
      <c r="B44" s="44">
        <f>B43+C43</f>
        <v>14282460</v>
      </c>
      <c r="C44" s="45"/>
      <c r="D44" s="44">
        <f>D43+E43</f>
        <v>109500</v>
      </c>
      <c r="E44" s="45"/>
      <c r="F44" s="44">
        <f>F43+G43</f>
        <v>0</v>
      </c>
      <c r="G44" s="45"/>
      <c r="H44" s="44">
        <f>H43+I43</f>
        <v>1432579.9999999998</v>
      </c>
      <c r="I44" s="45"/>
      <c r="J44" s="44">
        <f>J43+K43</f>
        <v>0</v>
      </c>
      <c r="K44" s="45"/>
      <c r="L44" s="44">
        <f>L43+M43</f>
        <v>15824540</v>
      </c>
      <c r="M44" s="46"/>
      <c r="N44" s="22">
        <f>B44+D44+F44+H44+J44</f>
        <v>15824540</v>
      </c>
      <c r="P44" s="5" t="s">
        <v>0</v>
      </c>
      <c r="Q44" s="44">
        <f>Q43+R43</f>
        <v>4011</v>
      </c>
      <c r="R44" s="45"/>
      <c r="S44" s="44">
        <f>S43+T43</f>
        <v>219</v>
      </c>
      <c r="T44" s="45"/>
      <c r="U44" s="44">
        <f>U43+V43</f>
        <v>0</v>
      </c>
      <c r="V44" s="45"/>
      <c r="W44" s="44">
        <f>W43+X43</f>
        <v>1591</v>
      </c>
      <c r="X44" s="45"/>
      <c r="Y44" s="44">
        <f>Y43+Z43</f>
        <v>705</v>
      </c>
      <c r="Z44" s="45"/>
      <c r="AA44" s="44">
        <f>AA43+AB43</f>
        <v>6526</v>
      </c>
      <c r="AB44" s="46"/>
      <c r="AC44" s="22">
        <f>Q44+S44+U44+W44+Y44</f>
        <v>6526</v>
      </c>
      <c r="AE44" s="5" t="s">
        <v>0</v>
      </c>
      <c r="AF44" s="24">
        <f>IFERROR(B44/Q44,"N.A.")</f>
        <v>3560.8227374719522</v>
      </c>
      <c r="AG44" s="25"/>
      <c r="AH44" s="24">
        <f>IFERROR(D44/S44,"N.A.")</f>
        <v>500</v>
      </c>
      <c r="AI44" s="25"/>
      <c r="AJ44" s="24" t="str">
        <f>IFERROR(F44/U44,"N.A.")</f>
        <v>N.A.</v>
      </c>
      <c r="AK44" s="25"/>
      <c r="AL44" s="24">
        <f>IFERROR(H44/W44,"N.A.")</f>
        <v>900.42740414833429</v>
      </c>
      <c r="AM44" s="25"/>
      <c r="AN44" s="24">
        <f>IFERROR(J44/Y44,"N.A.")</f>
        <v>0</v>
      </c>
      <c r="AO44" s="25"/>
      <c r="AP44" s="24">
        <f>IFERROR(L44/AA44,"N.A.")</f>
        <v>2424.8452344468283</v>
      </c>
      <c r="AQ44" s="25"/>
      <c r="AR44" s="16">
        <f>IFERROR(N44/AC44, "N.A.")</f>
        <v>2424.8452344468283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758520</v>
      </c>
      <c r="C15" s="2"/>
      <c r="D15" s="2"/>
      <c r="E15" s="2"/>
      <c r="F15" s="2"/>
      <c r="G15" s="2"/>
      <c r="H15" s="2">
        <v>1028215.9999999999</v>
      </c>
      <c r="I15" s="2"/>
      <c r="J15" s="2"/>
      <c r="K15" s="2"/>
      <c r="L15" s="1">
        <f>B15+D15+F15+H15+J15</f>
        <v>1786736</v>
      </c>
      <c r="M15" s="13">
        <f>C15+E15+G15+I15+K15</f>
        <v>0</v>
      </c>
      <c r="N15" s="14">
        <f>L15+M15</f>
        <v>1786736</v>
      </c>
      <c r="P15" s="3" t="s">
        <v>12</v>
      </c>
      <c r="Q15" s="2">
        <v>196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588</v>
      </c>
      <c r="X15" s="2">
        <v>0</v>
      </c>
      <c r="Y15" s="2">
        <v>0</v>
      </c>
      <c r="Z15" s="2">
        <v>0</v>
      </c>
      <c r="AA15" s="1">
        <f>Q15+S15+U15+W15+Y15</f>
        <v>784</v>
      </c>
      <c r="AB15" s="13">
        <f>R15+T15+V15+X15+Z15</f>
        <v>0</v>
      </c>
      <c r="AC15" s="14">
        <f>AA15+AB15</f>
        <v>784</v>
      </c>
      <c r="AE15" s="3" t="s">
        <v>12</v>
      </c>
      <c r="AF15" s="2">
        <f>IFERROR(B15/Q15, "N.A.")</f>
        <v>3870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1748.6666666666665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2279</v>
      </c>
      <c r="AQ15" s="13" t="str">
        <f t="shared" si="0"/>
        <v>N.A.</v>
      </c>
      <c r="AR15" s="14">
        <f t="shared" si="0"/>
        <v>2279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842800</v>
      </c>
      <c r="C17" s="2">
        <v>6781600</v>
      </c>
      <c r="D17" s="2"/>
      <c r="E17" s="2"/>
      <c r="F17" s="2"/>
      <c r="G17" s="2"/>
      <c r="H17" s="2"/>
      <c r="I17" s="2"/>
      <c r="J17" s="2"/>
      <c r="K17" s="2"/>
      <c r="L17" s="1">
        <f t="shared" si="1"/>
        <v>842800</v>
      </c>
      <c r="M17" s="13">
        <f t="shared" si="1"/>
        <v>6781600</v>
      </c>
      <c r="N17" s="14">
        <f t="shared" si="2"/>
        <v>7624400</v>
      </c>
      <c r="P17" s="3" t="s">
        <v>14</v>
      </c>
      <c r="Q17" s="2">
        <v>392</v>
      </c>
      <c r="R17" s="2">
        <v>588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392</v>
      </c>
      <c r="AB17" s="13">
        <f t="shared" si="3"/>
        <v>588</v>
      </c>
      <c r="AC17" s="14">
        <f t="shared" si="4"/>
        <v>980</v>
      </c>
      <c r="AE17" s="3" t="s">
        <v>14</v>
      </c>
      <c r="AF17" s="2">
        <f t="shared" si="5"/>
        <v>2150</v>
      </c>
      <c r="AG17" s="2">
        <f t="shared" si="0"/>
        <v>11533.333333333334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2150</v>
      </c>
      <c r="AQ17" s="13">
        <f t="shared" si="0"/>
        <v>11533.333333333334</v>
      </c>
      <c r="AR17" s="14">
        <f t="shared" si="0"/>
        <v>7780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588</v>
      </c>
      <c r="X18" s="2">
        <v>0</v>
      </c>
      <c r="Y18" s="2">
        <v>0</v>
      </c>
      <c r="Z18" s="2">
        <v>0</v>
      </c>
      <c r="AA18" s="1">
        <f t="shared" si="3"/>
        <v>588</v>
      </c>
      <c r="AB18" s="13">
        <f t="shared" si="3"/>
        <v>0</v>
      </c>
      <c r="AC18" s="21">
        <f t="shared" si="4"/>
        <v>588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0</v>
      </c>
      <c r="AQ18" s="13" t="str">
        <f t="shared" si="0"/>
        <v>N.A.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1601320</v>
      </c>
      <c r="C19" s="2">
        <v>6781600</v>
      </c>
      <c r="D19" s="2"/>
      <c r="E19" s="2"/>
      <c r="F19" s="2"/>
      <c r="G19" s="2"/>
      <c r="H19" s="2">
        <v>1028216</v>
      </c>
      <c r="I19" s="2"/>
      <c r="J19" s="2"/>
      <c r="K19" s="2"/>
      <c r="L19" s="1">
        <f t="shared" ref="L19" si="6">B19+D19+F19+H19+J19</f>
        <v>2629536</v>
      </c>
      <c r="M19" s="13">
        <f t="shared" ref="M19" si="7">C19+E19+G19+I19+K19</f>
        <v>6781600</v>
      </c>
      <c r="N19" s="21">
        <f t="shared" ref="N19" si="8">L19+M19</f>
        <v>9411136</v>
      </c>
      <c r="P19" s="4" t="s">
        <v>16</v>
      </c>
      <c r="Q19" s="2">
        <v>588</v>
      </c>
      <c r="R19" s="2">
        <v>588</v>
      </c>
      <c r="S19" s="2">
        <v>0</v>
      </c>
      <c r="T19" s="2">
        <v>0</v>
      </c>
      <c r="U19" s="2">
        <v>0</v>
      </c>
      <c r="V19" s="2">
        <v>0</v>
      </c>
      <c r="W19" s="2">
        <v>1176</v>
      </c>
      <c r="X19" s="2">
        <v>0</v>
      </c>
      <c r="Y19" s="2">
        <v>0</v>
      </c>
      <c r="Z19" s="2">
        <v>0</v>
      </c>
      <c r="AA19" s="1">
        <f t="shared" ref="AA19" si="9">Q19+S19+U19+W19+Y19</f>
        <v>1764</v>
      </c>
      <c r="AB19" s="13">
        <f t="shared" ref="AB19" si="10">R19+T19+V19+X19+Z19</f>
        <v>588</v>
      </c>
      <c r="AC19" s="14">
        <f t="shared" ref="AC19" si="11">AA19+AB19</f>
        <v>2352</v>
      </c>
      <c r="AE19" s="4" t="s">
        <v>16</v>
      </c>
      <c r="AF19" s="2">
        <f t="shared" si="5"/>
        <v>2723.3333333333335</v>
      </c>
      <c r="AG19" s="2">
        <f t="shared" si="0"/>
        <v>11533.333333333334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874.33333333333337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1490.6666666666667</v>
      </c>
      <c r="AQ19" s="13">
        <f t="shared" ref="AQ19" si="13">IFERROR(M19/AB19, "N.A.")</f>
        <v>11533.333333333334</v>
      </c>
      <c r="AR19" s="14">
        <f t="shared" ref="AR19" si="14">IFERROR(N19/AC19, "N.A.")</f>
        <v>4001.3333333333335</v>
      </c>
    </row>
    <row r="20" spans="1:44" ht="15" customHeight="1" thickBot="1" x14ac:dyDescent="0.3">
      <c r="A20" s="5" t="s">
        <v>0</v>
      </c>
      <c r="B20" s="44">
        <f>B19+C19</f>
        <v>8382920</v>
      </c>
      <c r="C20" s="45"/>
      <c r="D20" s="44">
        <f>D19+E19</f>
        <v>0</v>
      </c>
      <c r="E20" s="45"/>
      <c r="F20" s="44">
        <f>F19+G19</f>
        <v>0</v>
      </c>
      <c r="G20" s="45"/>
      <c r="H20" s="44">
        <f>H19+I19</f>
        <v>1028216</v>
      </c>
      <c r="I20" s="45"/>
      <c r="J20" s="44">
        <f>J19+K19</f>
        <v>0</v>
      </c>
      <c r="K20" s="45"/>
      <c r="L20" s="44">
        <f>L19+M19</f>
        <v>9411136</v>
      </c>
      <c r="M20" s="46"/>
      <c r="N20" s="22">
        <f>B20+D20+F20+H20+J20</f>
        <v>9411136</v>
      </c>
      <c r="P20" s="5" t="s">
        <v>0</v>
      </c>
      <c r="Q20" s="44">
        <f>Q19+R19</f>
        <v>1176</v>
      </c>
      <c r="R20" s="45"/>
      <c r="S20" s="44">
        <f>S19+T19</f>
        <v>0</v>
      </c>
      <c r="T20" s="45"/>
      <c r="U20" s="44">
        <f>U19+V19</f>
        <v>0</v>
      </c>
      <c r="V20" s="45"/>
      <c r="W20" s="44">
        <f>W19+X19</f>
        <v>1176</v>
      </c>
      <c r="X20" s="45"/>
      <c r="Y20" s="44">
        <f>Y19+Z19</f>
        <v>0</v>
      </c>
      <c r="Z20" s="45"/>
      <c r="AA20" s="44">
        <f>AA19+AB19</f>
        <v>2352</v>
      </c>
      <c r="AB20" s="45"/>
      <c r="AC20" s="23">
        <f>Q20+S20+U20+W20+Y20</f>
        <v>2352</v>
      </c>
      <c r="AE20" s="5" t="s">
        <v>0</v>
      </c>
      <c r="AF20" s="24">
        <f>IFERROR(B20/Q20,"N.A.")</f>
        <v>7128.333333333333</v>
      </c>
      <c r="AG20" s="25"/>
      <c r="AH20" s="24" t="str">
        <f>IFERROR(D20/S20,"N.A.")</f>
        <v>N.A.</v>
      </c>
      <c r="AI20" s="25"/>
      <c r="AJ20" s="24" t="str">
        <f>IFERROR(F20/U20,"N.A.")</f>
        <v>N.A.</v>
      </c>
      <c r="AK20" s="25"/>
      <c r="AL20" s="24">
        <f>IFERROR(H20/W20,"N.A.")</f>
        <v>874.33333333333337</v>
      </c>
      <c r="AM20" s="25"/>
      <c r="AN20" s="24" t="str">
        <f>IFERROR(J20/Y20,"N.A.")</f>
        <v>N.A.</v>
      </c>
      <c r="AO20" s="25"/>
      <c r="AP20" s="24">
        <f>IFERROR(L20/AA20,"N.A.")</f>
        <v>4001.3333333333335</v>
      </c>
      <c r="AQ20" s="25"/>
      <c r="AR20" s="16">
        <f>IFERROR(N20/AC20, "N.A.")</f>
        <v>4001.3333333333335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758520</v>
      </c>
      <c r="C27" s="2"/>
      <c r="D27" s="2"/>
      <c r="E27" s="2"/>
      <c r="F27" s="2"/>
      <c r="G27" s="2"/>
      <c r="H27" s="2">
        <v>927080</v>
      </c>
      <c r="I27" s="2"/>
      <c r="J27" s="2"/>
      <c r="K27" s="2"/>
      <c r="L27" s="1">
        <f>B27+D27+F27+H27+J27</f>
        <v>1685600</v>
      </c>
      <c r="M27" s="13">
        <f>C27+E27+G27+I27+K27</f>
        <v>0</v>
      </c>
      <c r="N27" s="14">
        <f>L27+M27</f>
        <v>1685600</v>
      </c>
      <c r="P27" s="3" t="s">
        <v>12</v>
      </c>
      <c r="Q27" s="2">
        <v>196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392</v>
      </c>
      <c r="X27" s="2">
        <v>0</v>
      </c>
      <c r="Y27" s="2">
        <v>0</v>
      </c>
      <c r="Z27" s="2">
        <v>0</v>
      </c>
      <c r="AA27" s="1">
        <f>Q27+S27+U27+W27+Y27</f>
        <v>588</v>
      </c>
      <c r="AB27" s="13">
        <f>R27+T27+V27+X27+Z27</f>
        <v>0</v>
      </c>
      <c r="AC27" s="14">
        <f>AA27+AB27</f>
        <v>588</v>
      </c>
      <c r="AE27" s="3" t="s">
        <v>12</v>
      </c>
      <c r="AF27" s="2">
        <f>IFERROR(B27/Q27, "N.A.")</f>
        <v>3870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2365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2866.6666666666665</v>
      </c>
      <c r="AQ27" s="13" t="str">
        <f t="shared" si="15"/>
        <v>N.A.</v>
      </c>
      <c r="AR27" s="14">
        <f t="shared" si="15"/>
        <v>2866.6666666666665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421400</v>
      </c>
      <c r="C29" s="2">
        <v>6781600</v>
      </c>
      <c r="D29" s="2"/>
      <c r="E29" s="2"/>
      <c r="F29" s="2"/>
      <c r="G29" s="2"/>
      <c r="H29" s="2"/>
      <c r="I29" s="2"/>
      <c r="J29" s="2"/>
      <c r="K29" s="2"/>
      <c r="L29" s="1">
        <f t="shared" si="16"/>
        <v>421400</v>
      </c>
      <c r="M29" s="13">
        <f t="shared" si="16"/>
        <v>6781600</v>
      </c>
      <c r="N29" s="14">
        <f t="shared" si="17"/>
        <v>7203000</v>
      </c>
      <c r="P29" s="3" t="s">
        <v>14</v>
      </c>
      <c r="Q29" s="2">
        <v>196</v>
      </c>
      <c r="R29" s="2">
        <v>588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196</v>
      </c>
      <c r="AB29" s="13">
        <f t="shared" si="18"/>
        <v>588</v>
      </c>
      <c r="AC29" s="14">
        <f t="shared" si="19"/>
        <v>784</v>
      </c>
      <c r="AE29" s="3" t="s">
        <v>14</v>
      </c>
      <c r="AF29" s="2">
        <f t="shared" si="20"/>
        <v>2150</v>
      </c>
      <c r="AG29" s="2">
        <f t="shared" si="15"/>
        <v>11533.333333333334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2150</v>
      </c>
      <c r="AQ29" s="13">
        <f t="shared" si="15"/>
        <v>11533.333333333334</v>
      </c>
      <c r="AR29" s="14">
        <f t="shared" si="15"/>
        <v>9187.5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588</v>
      </c>
      <c r="X30" s="2">
        <v>0</v>
      </c>
      <c r="Y30" s="2">
        <v>0</v>
      </c>
      <c r="Z30" s="2">
        <v>0</v>
      </c>
      <c r="AA30" s="1">
        <f t="shared" si="18"/>
        <v>588</v>
      </c>
      <c r="AB30" s="13">
        <f t="shared" si="18"/>
        <v>0</v>
      </c>
      <c r="AC30" s="21">
        <f t="shared" si="19"/>
        <v>588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1179920</v>
      </c>
      <c r="C31" s="2">
        <v>6781600</v>
      </c>
      <c r="D31" s="2"/>
      <c r="E31" s="2"/>
      <c r="F31" s="2"/>
      <c r="G31" s="2"/>
      <c r="H31" s="2">
        <v>927080</v>
      </c>
      <c r="I31" s="2"/>
      <c r="J31" s="2"/>
      <c r="K31" s="2"/>
      <c r="L31" s="1">
        <f t="shared" ref="L31" si="21">B31+D31+F31+H31+J31</f>
        <v>2107000</v>
      </c>
      <c r="M31" s="13">
        <f t="shared" ref="M31" si="22">C31+E31+G31+I31+K31</f>
        <v>6781600</v>
      </c>
      <c r="N31" s="21">
        <f t="shared" ref="N31" si="23">L31+M31</f>
        <v>8888600</v>
      </c>
      <c r="P31" s="4" t="s">
        <v>16</v>
      </c>
      <c r="Q31" s="2">
        <v>392</v>
      </c>
      <c r="R31" s="2">
        <v>588</v>
      </c>
      <c r="S31" s="2">
        <v>0</v>
      </c>
      <c r="T31" s="2">
        <v>0</v>
      </c>
      <c r="U31" s="2">
        <v>0</v>
      </c>
      <c r="V31" s="2">
        <v>0</v>
      </c>
      <c r="W31" s="2">
        <v>980</v>
      </c>
      <c r="X31" s="2">
        <v>0</v>
      </c>
      <c r="Y31" s="2">
        <v>0</v>
      </c>
      <c r="Z31" s="2">
        <v>0</v>
      </c>
      <c r="AA31" s="1">
        <f t="shared" ref="AA31" si="24">Q31+S31+U31+W31+Y31</f>
        <v>1372</v>
      </c>
      <c r="AB31" s="13">
        <f t="shared" ref="AB31" si="25">R31+T31+V31+X31+Z31</f>
        <v>588</v>
      </c>
      <c r="AC31" s="14">
        <f t="shared" ref="AC31" si="26">AA31+AB31</f>
        <v>1960</v>
      </c>
      <c r="AE31" s="4" t="s">
        <v>16</v>
      </c>
      <c r="AF31" s="2">
        <f t="shared" si="20"/>
        <v>3010</v>
      </c>
      <c r="AG31" s="2">
        <f t="shared" si="15"/>
        <v>11533.333333333334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946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1535.7142857142858</v>
      </c>
      <c r="AQ31" s="13">
        <f t="shared" ref="AQ31" si="28">IFERROR(M31/AB31, "N.A.")</f>
        <v>11533.333333333334</v>
      </c>
      <c r="AR31" s="14">
        <f t="shared" ref="AR31" si="29">IFERROR(N31/AC31, "N.A.")</f>
        <v>4535</v>
      </c>
    </row>
    <row r="32" spans="1:44" ht="15" customHeight="1" thickBot="1" x14ac:dyDescent="0.3">
      <c r="A32" s="5" t="s">
        <v>0</v>
      </c>
      <c r="B32" s="44">
        <f>B31+C31</f>
        <v>7961520</v>
      </c>
      <c r="C32" s="45"/>
      <c r="D32" s="44">
        <f>D31+E31</f>
        <v>0</v>
      </c>
      <c r="E32" s="45"/>
      <c r="F32" s="44">
        <f>F31+G31</f>
        <v>0</v>
      </c>
      <c r="G32" s="45"/>
      <c r="H32" s="44">
        <f>H31+I31</f>
        <v>927080</v>
      </c>
      <c r="I32" s="45"/>
      <c r="J32" s="44">
        <f>J31+K31</f>
        <v>0</v>
      </c>
      <c r="K32" s="45"/>
      <c r="L32" s="44">
        <f>L31+M31</f>
        <v>8888600</v>
      </c>
      <c r="M32" s="46"/>
      <c r="N32" s="22">
        <f>B32+D32+F32+H32+J32</f>
        <v>8888600</v>
      </c>
      <c r="P32" s="5" t="s">
        <v>0</v>
      </c>
      <c r="Q32" s="44">
        <f>Q31+R31</f>
        <v>980</v>
      </c>
      <c r="R32" s="45"/>
      <c r="S32" s="44">
        <f>S31+T31</f>
        <v>0</v>
      </c>
      <c r="T32" s="45"/>
      <c r="U32" s="44">
        <f>U31+V31</f>
        <v>0</v>
      </c>
      <c r="V32" s="45"/>
      <c r="W32" s="44">
        <f>W31+X31</f>
        <v>980</v>
      </c>
      <c r="X32" s="45"/>
      <c r="Y32" s="44">
        <f>Y31+Z31</f>
        <v>0</v>
      </c>
      <c r="Z32" s="45"/>
      <c r="AA32" s="44">
        <f>AA31+AB31</f>
        <v>1960</v>
      </c>
      <c r="AB32" s="45"/>
      <c r="AC32" s="23">
        <f>Q32+S32+U32+W32+Y32</f>
        <v>1960</v>
      </c>
      <c r="AE32" s="5" t="s">
        <v>0</v>
      </c>
      <c r="AF32" s="24">
        <f>IFERROR(B32/Q32,"N.A.")</f>
        <v>8124</v>
      </c>
      <c r="AG32" s="25"/>
      <c r="AH32" s="24" t="str">
        <f>IFERROR(D32/S32,"N.A.")</f>
        <v>N.A.</v>
      </c>
      <c r="AI32" s="25"/>
      <c r="AJ32" s="24" t="str">
        <f>IFERROR(F32/U32,"N.A.")</f>
        <v>N.A.</v>
      </c>
      <c r="AK32" s="25"/>
      <c r="AL32" s="24">
        <f>IFERROR(H32/W32,"N.A.")</f>
        <v>946</v>
      </c>
      <c r="AM32" s="25"/>
      <c r="AN32" s="24" t="str">
        <f>IFERROR(J32/Y32,"N.A.")</f>
        <v>N.A.</v>
      </c>
      <c r="AO32" s="25"/>
      <c r="AP32" s="24">
        <f>IFERROR(L32/AA32,"N.A.")</f>
        <v>4535</v>
      </c>
      <c r="AQ32" s="25"/>
      <c r="AR32" s="16">
        <f>IFERROR(N32/AC32, "N.A.")</f>
        <v>4535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101136</v>
      </c>
      <c r="I39" s="2"/>
      <c r="J39" s="2"/>
      <c r="K39" s="2"/>
      <c r="L39" s="1">
        <f>B39+D39+F39+H39+J39</f>
        <v>101136</v>
      </c>
      <c r="M39" s="13">
        <f>C39+E39+G39+I39+K39</f>
        <v>0</v>
      </c>
      <c r="N39" s="14">
        <f>L39+M39</f>
        <v>101136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196</v>
      </c>
      <c r="X39" s="2">
        <v>0</v>
      </c>
      <c r="Y39" s="2">
        <v>0</v>
      </c>
      <c r="Z39" s="2">
        <v>0</v>
      </c>
      <c r="AA39" s="1">
        <f>Q39+S39+U39+W39+Y39</f>
        <v>196</v>
      </c>
      <c r="AB39" s="13">
        <f>R39+T39+V39+X39+Z39</f>
        <v>0</v>
      </c>
      <c r="AC39" s="14">
        <f>AA39+AB39</f>
        <v>196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516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516</v>
      </c>
      <c r="AQ39" s="13" t="str">
        <f t="shared" si="30"/>
        <v>N.A.</v>
      </c>
      <c r="AR39" s="14">
        <f t="shared" si="30"/>
        <v>516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421400</v>
      </c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421400</v>
      </c>
      <c r="M41" s="13">
        <f t="shared" si="31"/>
        <v>0</v>
      </c>
      <c r="N41" s="14">
        <f t="shared" si="32"/>
        <v>421400</v>
      </c>
      <c r="P41" s="3" t="s">
        <v>14</v>
      </c>
      <c r="Q41" s="2">
        <v>196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196</v>
      </c>
      <c r="AB41" s="13">
        <f t="shared" si="33"/>
        <v>0</v>
      </c>
      <c r="AC41" s="14">
        <f t="shared" si="34"/>
        <v>196</v>
      </c>
      <c r="AE41" s="3" t="s">
        <v>14</v>
      </c>
      <c r="AF41" s="2">
        <f t="shared" si="35"/>
        <v>2150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2150</v>
      </c>
      <c r="AQ41" s="13" t="str">
        <f t="shared" si="30"/>
        <v>N.A.</v>
      </c>
      <c r="AR41" s="14">
        <f t="shared" si="30"/>
        <v>2150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421400</v>
      </c>
      <c r="C43" s="2"/>
      <c r="D43" s="2"/>
      <c r="E43" s="2"/>
      <c r="F43" s="2"/>
      <c r="G43" s="2"/>
      <c r="H43" s="2">
        <v>101136</v>
      </c>
      <c r="I43" s="2"/>
      <c r="J43" s="2"/>
      <c r="K43" s="2"/>
      <c r="L43" s="1">
        <f t="shared" ref="L43" si="36">B43+D43+F43+H43+J43</f>
        <v>522536</v>
      </c>
      <c r="M43" s="13">
        <f t="shared" ref="M43" si="37">C43+E43+G43+I43+K43</f>
        <v>0</v>
      </c>
      <c r="N43" s="21">
        <f t="shared" ref="N43" si="38">L43+M43</f>
        <v>522536</v>
      </c>
      <c r="P43" s="4" t="s">
        <v>16</v>
      </c>
      <c r="Q43" s="2">
        <v>196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196</v>
      </c>
      <c r="X43" s="2">
        <v>0</v>
      </c>
      <c r="Y43" s="2">
        <v>0</v>
      </c>
      <c r="Z43" s="2">
        <v>0</v>
      </c>
      <c r="AA43" s="1">
        <f t="shared" ref="AA43" si="39">Q43+S43+U43+W43+Y43</f>
        <v>392</v>
      </c>
      <c r="AB43" s="13">
        <f t="shared" ref="AB43" si="40">R43+T43+V43+X43+Z43</f>
        <v>0</v>
      </c>
      <c r="AC43" s="21">
        <f t="shared" ref="AC43" si="41">AA43+AB43</f>
        <v>392</v>
      </c>
      <c r="AE43" s="4" t="s">
        <v>16</v>
      </c>
      <c r="AF43" s="2">
        <f t="shared" si="35"/>
        <v>2150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516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1333</v>
      </c>
      <c r="AQ43" s="13" t="str">
        <f t="shared" ref="AQ43" si="43">IFERROR(M43/AB43, "N.A.")</f>
        <v>N.A.</v>
      </c>
      <c r="AR43" s="14">
        <f t="shared" ref="AR43" si="44">IFERROR(N43/AC43, "N.A.")</f>
        <v>1333</v>
      </c>
    </row>
    <row r="44" spans="1:44" ht="15" customHeight="1" thickBot="1" x14ac:dyDescent="0.3">
      <c r="A44" s="5" t="s">
        <v>0</v>
      </c>
      <c r="B44" s="44">
        <f>B43+C43</f>
        <v>421400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101136</v>
      </c>
      <c r="I44" s="45"/>
      <c r="J44" s="44">
        <f>J43+K43</f>
        <v>0</v>
      </c>
      <c r="K44" s="45"/>
      <c r="L44" s="44">
        <f>L43+M43</f>
        <v>522536</v>
      </c>
      <c r="M44" s="46"/>
      <c r="N44" s="22">
        <f>B44+D44+F44+H44+J44</f>
        <v>522536</v>
      </c>
      <c r="P44" s="5" t="s">
        <v>0</v>
      </c>
      <c r="Q44" s="44">
        <f>Q43+R43</f>
        <v>196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196</v>
      </c>
      <c r="X44" s="45"/>
      <c r="Y44" s="44">
        <f>Y43+Z43</f>
        <v>0</v>
      </c>
      <c r="Z44" s="45"/>
      <c r="AA44" s="44">
        <f>AA43+AB43</f>
        <v>392</v>
      </c>
      <c r="AB44" s="46"/>
      <c r="AC44" s="22">
        <f>Q44+S44+U44+W44+Y44</f>
        <v>392</v>
      </c>
      <c r="AE44" s="5" t="s">
        <v>0</v>
      </c>
      <c r="AF44" s="24">
        <f>IFERROR(B44/Q44,"N.A.")</f>
        <v>2150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>
        <f>IFERROR(H44/W44,"N.A.")</f>
        <v>516</v>
      </c>
      <c r="AM44" s="25"/>
      <c r="AN44" s="24" t="str">
        <f>IFERROR(J44/Y44,"N.A.")</f>
        <v>N.A.</v>
      </c>
      <c r="AO44" s="25"/>
      <c r="AP44" s="24">
        <f>IFERROR(L44/AA44,"N.A.")</f>
        <v>1333</v>
      </c>
      <c r="AQ44" s="25"/>
      <c r="AR44" s="16">
        <f>IFERROR(N44/AC44, "N.A.")</f>
        <v>1333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21193599.999999996</v>
      </c>
      <c r="C15" s="2"/>
      <c r="D15" s="2">
        <v>10915390</v>
      </c>
      <c r="E15" s="2"/>
      <c r="F15" s="2">
        <v>29115300</v>
      </c>
      <c r="G15" s="2"/>
      <c r="H15" s="2">
        <v>59613575.999999993</v>
      </c>
      <c r="I15" s="2"/>
      <c r="J15" s="2">
        <v>0</v>
      </c>
      <c r="K15" s="2"/>
      <c r="L15" s="1">
        <f>B15+D15+F15+H15+J15</f>
        <v>120837866</v>
      </c>
      <c r="M15" s="13">
        <f>C15+E15+G15+I15+K15</f>
        <v>0</v>
      </c>
      <c r="N15" s="14">
        <f>L15+M15</f>
        <v>120837866</v>
      </c>
      <c r="P15" s="3" t="s">
        <v>12</v>
      </c>
      <c r="Q15" s="2">
        <v>5626</v>
      </c>
      <c r="R15" s="2">
        <v>0</v>
      </c>
      <c r="S15" s="2">
        <v>3046</v>
      </c>
      <c r="T15" s="2">
        <v>0</v>
      </c>
      <c r="U15" s="2">
        <v>3046</v>
      </c>
      <c r="V15" s="2">
        <v>0</v>
      </c>
      <c r="W15" s="2">
        <v>15828</v>
      </c>
      <c r="X15" s="2">
        <v>0</v>
      </c>
      <c r="Y15" s="2">
        <v>2674</v>
      </c>
      <c r="Z15" s="2">
        <v>0</v>
      </c>
      <c r="AA15" s="1">
        <f>Q15+S15+U15+W15+Y15</f>
        <v>30220</v>
      </c>
      <c r="AB15" s="13">
        <f>R15+T15+V15+X15+Z15</f>
        <v>0</v>
      </c>
      <c r="AC15" s="14">
        <f>AA15+AB15</f>
        <v>30220</v>
      </c>
      <c r="AE15" s="3" t="s">
        <v>12</v>
      </c>
      <c r="AF15" s="2">
        <f>IFERROR(B15/Q15, "N.A.")</f>
        <v>3767.0814077497325</v>
      </c>
      <c r="AG15" s="2" t="str">
        <f t="shared" ref="AG15:AR19" si="0">IFERROR(C15/R15, "N.A.")</f>
        <v>N.A.</v>
      </c>
      <c r="AH15" s="2">
        <f t="shared" si="0"/>
        <v>3583.5160866710439</v>
      </c>
      <c r="AI15" s="2" t="str">
        <f t="shared" si="0"/>
        <v>N.A.</v>
      </c>
      <c r="AJ15" s="2">
        <f t="shared" si="0"/>
        <v>9558.5357846355873</v>
      </c>
      <c r="AK15" s="2" t="str">
        <f t="shared" si="0"/>
        <v>N.A.</v>
      </c>
      <c r="AL15" s="2">
        <f t="shared" si="0"/>
        <v>3766.3366186504923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3998.6057577763072</v>
      </c>
      <c r="AQ15" s="13" t="str">
        <f t="shared" si="0"/>
        <v>N.A.</v>
      </c>
      <c r="AR15" s="14">
        <f t="shared" si="0"/>
        <v>3998.6057577763072</v>
      </c>
    </row>
    <row r="16" spans="1:44" ht="15" customHeight="1" thickBot="1" x14ac:dyDescent="0.3">
      <c r="A16" s="3" t="s">
        <v>13</v>
      </c>
      <c r="B16" s="2">
        <v>15176340</v>
      </c>
      <c r="C16" s="2">
        <v>1760850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15176340</v>
      </c>
      <c r="M16" s="13">
        <f t="shared" si="1"/>
        <v>1760850</v>
      </c>
      <c r="N16" s="14">
        <f t="shared" ref="N16:N18" si="2">L16+M16</f>
        <v>16937190</v>
      </c>
      <c r="P16" s="3" t="s">
        <v>13</v>
      </c>
      <c r="Q16" s="2">
        <v>3129</v>
      </c>
      <c r="R16" s="2">
        <v>273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3129</v>
      </c>
      <c r="AB16" s="13">
        <f t="shared" si="3"/>
        <v>273</v>
      </c>
      <c r="AC16" s="14">
        <f t="shared" ref="AC16:AC18" si="4">AA16+AB16</f>
        <v>3402</v>
      </c>
      <c r="AE16" s="3" t="s">
        <v>13</v>
      </c>
      <c r="AF16" s="2">
        <f t="shared" ref="AF16:AF19" si="5">IFERROR(B16/Q16, "N.A.")</f>
        <v>4850.2205177372962</v>
      </c>
      <c r="AG16" s="2">
        <f t="shared" si="0"/>
        <v>6450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4850.2205177372962</v>
      </c>
      <c r="AQ16" s="13">
        <f t="shared" si="0"/>
        <v>6450</v>
      </c>
      <c r="AR16" s="14">
        <f t="shared" si="0"/>
        <v>4978.597883597884</v>
      </c>
    </row>
    <row r="17" spans="1:44" ht="15" customHeight="1" thickBot="1" x14ac:dyDescent="0.3">
      <c r="A17" s="3" t="s">
        <v>14</v>
      </c>
      <c r="B17" s="2">
        <v>75126372.000000015</v>
      </c>
      <c r="C17" s="2">
        <v>356016657</v>
      </c>
      <c r="D17" s="2">
        <v>3711330</v>
      </c>
      <c r="E17" s="2"/>
      <c r="F17" s="2"/>
      <c r="G17" s="2">
        <v>28430100</v>
      </c>
      <c r="H17" s="2"/>
      <c r="I17" s="2">
        <v>8413700</v>
      </c>
      <c r="J17" s="2">
        <v>0</v>
      </c>
      <c r="K17" s="2"/>
      <c r="L17" s="1">
        <f t="shared" si="1"/>
        <v>78837702.000000015</v>
      </c>
      <c r="M17" s="13">
        <f t="shared" si="1"/>
        <v>392860457</v>
      </c>
      <c r="N17" s="14">
        <f t="shared" si="2"/>
        <v>471698159</v>
      </c>
      <c r="P17" s="3" t="s">
        <v>14</v>
      </c>
      <c r="Q17" s="2">
        <v>12603</v>
      </c>
      <c r="R17" s="2">
        <v>49534</v>
      </c>
      <c r="S17" s="2">
        <v>1206</v>
      </c>
      <c r="T17" s="2">
        <v>0</v>
      </c>
      <c r="U17" s="2">
        <v>0</v>
      </c>
      <c r="V17" s="2">
        <v>2452</v>
      </c>
      <c r="W17" s="2">
        <v>0</v>
      </c>
      <c r="X17" s="2">
        <v>3503</v>
      </c>
      <c r="Y17" s="2">
        <v>809</v>
      </c>
      <c r="Z17" s="2">
        <v>0</v>
      </c>
      <c r="AA17" s="1">
        <f t="shared" si="3"/>
        <v>14618</v>
      </c>
      <c r="AB17" s="13">
        <f t="shared" si="3"/>
        <v>55489</v>
      </c>
      <c r="AC17" s="14">
        <f t="shared" si="4"/>
        <v>70107</v>
      </c>
      <c r="AE17" s="3" t="s">
        <v>14</v>
      </c>
      <c r="AF17" s="2">
        <f t="shared" si="5"/>
        <v>5960.9911925731976</v>
      </c>
      <c r="AG17" s="2">
        <f t="shared" si="0"/>
        <v>7187.3189526385913</v>
      </c>
      <c r="AH17" s="2">
        <f t="shared" si="0"/>
        <v>3077.3880597014927</v>
      </c>
      <c r="AI17" s="2" t="str">
        <f t="shared" si="0"/>
        <v>N.A.</v>
      </c>
      <c r="AJ17" s="2" t="str">
        <f t="shared" si="0"/>
        <v>N.A.</v>
      </c>
      <c r="AK17" s="2">
        <f t="shared" si="0"/>
        <v>11594.657422512235</v>
      </c>
      <c r="AL17" s="2" t="str">
        <f t="shared" si="0"/>
        <v>N.A.</v>
      </c>
      <c r="AM17" s="2">
        <f t="shared" si="0"/>
        <v>2401.8555523836712</v>
      </c>
      <c r="AN17" s="2">
        <f t="shared" si="0"/>
        <v>0</v>
      </c>
      <c r="AO17" s="2" t="str">
        <f t="shared" si="0"/>
        <v>N.A.</v>
      </c>
      <c r="AP17" s="15">
        <f t="shared" si="0"/>
        <v>5393.1934601176645</v>
      </c>
      <c r="AQ17" s="13">
        <f t="shared" si="0"/>
        <v>7079.9700300960549</v>
      </c>
      <c r="AR17" s="14">
        <f t="shared" si="0"/>
        <v>6728.2605018043851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3370000</v>
      </c>
      <c r="H18" s="2"/>
      <c r="I18" s="2"/>
      <c r="J18" s="2">
        <v>0</v>
      </c>
      <c r="K18" s="2"/>
      <c r="L18" s="1">
        <f t="shared" si="1"/>
        <v>0</v>
      </c>
      <c r="M18" s="13">
        <f t="shared" si="1"/>
        <v>3370000</v>
      </c>
      <c r="N18" s="14">
        <f t="shared" si="2"/>
        <v>3370000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337</v>
      </c>
      <c r="W18" s="2">
        <v>0</v>
      </c>
      <c r="X18" s="2">
        <v>0</v>
      </c>
      <c r="Y18" s="2">
        <v>337</v>
      </c>
      <c r="Z18" s="2">
        <v>0</v>
      </c>
      <c r="AA18" s="1">
        <f t="shared" si="3"/>
        <v>337</v>
      </c>
      <c r="AB18" s="13">
        <f t="shared" si="3"/>
        <v>337</v>
      </c>
      <c r="AC18" s="21">
        <f t="shared" si="4"/>
        <v>674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10000</v>
      </c>
      <c r="AL18" s="2" t="str">
        <f t="shared" si="0"/>
        <v>N.A.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0</v>
      </c>
      <c r="AQ18" s="13">
        <f t="shared" si="0"/>
        <v>10000</v>
      </c>
      <c r="AR18" s="14">
        <f t="shared" si="0"/>
        <v>5000</v>
      </c>
    </row>
    <row r="19" spans="1:44" ht="15" customHeight="1" thickBot="1" x14ac:dyDescent="0.3">
      <c r="A19" s="4" t="s">
        <v>16</v>
      </c>
      <c r="B19" s="2">
        <v>111496312.00000006</v>
      </c>
      <c r="C19" s="2">
        <v>357777506.99999994</v>
      </c>
      <c r="D19" s="2">
        <v>14626719.999999998</v>
      </c>
      <c r="E19" s="2"/>
      <c r="F19" s="2">
        <v>29115300</v>
      </c>
      <c r="G19" s="2">
        <v>31800100</v>
      </c>
      <c r="H19" s="2">
        <v>59613575.999999993</v>
      </c>
      <c r="I19" s="2">
        <v>8413700</v>
      </c>
      <c r="J19" s="2">
        <v>0</v>
      </c>
      <c r="K19" s="2"/>
      <c r="L19" s="1">
        <f t="shared" ref="L19" si="6">B19+D19+F19+H19+J19</f>
        <v>214851908.00000006</v>
      </c>
      <c r="M19" s="13">
        <f t="shared" ref="M19" si="7">C19+E19+G19+I19+K19</f>
        <v>397991306.99999994</v>
      </c>
      <c r="N19" s="21">
        <f t="shared" ref="N19" si="8">L19+M19</f>
        <v>612843215</v>
      </c>
      <c r="P19" s="4" t="s">
        <v>16</v>
      </c>
      <c r="Q19" s="2">
        <v>21358</v>
      </c>
      <c r="R19" s="2">
        <v>49807</v>
      </c>
      <c r="S19" s="2">
        <v>4252</v>
      </c>
      <c r="T19" s="2">
        <v>0</v>
      </c>
      <c r="U19" s="2">
        <v>3046</v>
      </c>
      <c r="V19" s="2">
        <v>2789</v>
      </c>
      <c r="W19" s="2">
        <v>15828</v>
      </c>
      <c r="X19" s="2">
        <v>3503</v>
      </c>
      <c r="Y19" s="2">
        <v>3820</v>
      </c>
      <c r="Z19" s="2">
        <v>0</v>
      </c>
      <c r="AA19" s="1">
        <f t="shared" ref="AA19" si="9">Q19+S19+U19+W19+Y19</f>
        <v>48304</v>
      </c>
      <c r="AB19" s="13">
        <f t="shared" ref="AB19" si="10">R19+T19+V19+X19+Z19</f>
        <v>56099</v>
      </c>
      <c r="AC19" s="14">
        <f t="shared" ref="AC19" si="11">AA19+AB19</f>
        <v>104403</v>
      </c>
      <c r="AE19" s="4" t="s">
        <v>16</v>
      </c>
      <c r="AF19" s="2">
        <f t="shared" si="5"/>
        <v>5220.3535911602239</v>
      </c>
      <c r="AG19" s="2">
        <f t="shared" si="0"/>
        <v>7183.2775915032007</v>
      </c>
      <c r="AH19" s="2">
        <f t="shared" si="0"/>
        <v>3439.9623706491057</v>
      </c>
      <c r="AI19" s="2" t="str">
        <f t="shared" si="0"/>
        <v>N.A.</v>
      </c>
      <c r="AJ19" s="2">
        <f t="shared" si="0"/>
        <v>9558.5357846355873</v>
      </c>
      <c r="AK19" s="2">
        <f t="shared" si="0"/>
        <v>11401.972032986734</v>
      </c>
      <c r="AL19" s="2">
        <f t="shared" si="0"/>
        <v>3766.3366186504923</v>
      </c>
      <c r="AM19" s="2">
        <f t="shared" si="0"/>
        <v>2401.8555523836712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4447.9113116926146</v>
      </c>
      <c r="AQ19" s="13">
        <f t="shared" ref="AQ19" si="13">IFERROR(M19/AB19, "N.A.")</f>
        <v>7094.4456585678881</v>
      </c>
      <c r="AR19" s="14">
        <f t="shared" ref="AR19" si="14">IFERROR(N19/AC19, "N.A.")</f>
        <v>5869.977060046167</v>
      </c>
    </row>
    <row r="20" spans="1:44" ht="15" customHeight="1" thickBot="1" x14ac:dyDescent="0.3">
      <c r="A20" s="5" t="s">
        <v>0</v>
      </c>
      <c r="B20" s="44">
        <f>B19+C19</f>
        <v>469273819</v>
      </c>
      <c r="C20" s="45"/>
      <c r="D20" s="44">
        <f>D19+E19</f>
        <v>14626719.999999998</v>
      </c>
      <c r="E20" s="45"/>
      <c r="F20" s="44">
        <f>F19+G19</f>
        <v>60915400</v>
      </c>
      <c r="G20" s="45"/>
      <c r="H20" s="44">
        <f>H19+I19</f>
        <v>68027276</v>
      </c>
      <c r="I20" s="45"/>
      <c r="J20" s="44">
        <f>J19+K19</f>
        <v>0</v>
      </c>
      <c r="K20" s="45"/>
      <c r="L20" s="44">
        <f>L19+M19</f>
        <v>612843215</v>
      </c>
      <c r="M20" s="46"/>
      <c r="N20" s="22">
        <f>B20+D20+F20+H20+J20</f>
        <v>612843215</v>
      </c>
      <c r="P20" s="5" t="s">
        <v>0</v>
      </c>
      <c r="Q20" s="44">
        <f>Q19+R19</f>
        <v>71165</v>
      </c>
      <c r="R20" s="45"/>
      <c r="S20" s="44">
        <f>S19+T19</f>
        <v>4252</v>
      </c>
      <c r="T20" s="45"/>
      <c r="U20" s="44">
        <f>U19+V19</f>
        <v>5835</v>
      </c>
      <c r="V20" s="45"/>
      <c r="W20" s="44">
        <f>W19+X19</f>
        <v>19331</v>
      </c>
      <c r="X20" s="45"/>
      <c r="Y20" s="44">
        <f>Y19+Z19</f>
        <v>3820</v>
      </c>
      <c r="Z20" s="45"/>
      <c r="AA20" s="44">
        <f>AA19+AB19</f>
        <v>104403</v>
      </c>
      <c r="AB20" s="45"/>
      <c r="AC20" s="23">
        <f>Q20+S20+U20+W20+Y20</f>
        <v>104403</v>
      </c>
      <c r="AE20" s="5" t="s">
        <v>0</v>
      </c>
      <c r="AF20" s="24">
        <f>IFERROR(B20/Q20,"N.A.")</f>
        <v>6594.1659383123724</v>
      </c>
      <c r="AG20" s="25"/>
      <c r="AH20" s="24">
        <f>IFERROR(D20/S20,"N.A.")</f>
        <v>3439.9623706491057</v>
      </c>
      <c r="AI20" s="25"/>
      <c r="AJ20" s="24">
        <f>IFERROR(F20/U20,"N.A.")</f>
        <v>10439.657240788347</v>
      </c>
      <c r="AK20" s="25"/>
      <c r="AL20" s="24">
        <f>IFERROR(H20/W20,"N.A.")</f>
        <v>3519.0769230769229</v>
      </c>
      <c r="AM20" s="25"/>
      <c r="AN20" s="24">
        <f>IFERROR(J20/Y20,"N.A.")</f>
        <v>0</v>
      </c>
      <c r="AO20" s="25"/>
      <c r="AP20" s="24">
        <f>IFERROR(L20/AA20,"N.A.")</f>
        <v>5869.977060046167</v>
      </c>
      <c r="AQ20" s="25"/>
      <c r="AR20" s="16">
        <f>IFERROR(N20/AC20, "N.A.")</f>
        <v>5869.977060046167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17436690</v>
      </c>
      <c r="C27" s="2"/>
      <c r="D27" s="2">
        <v>10915390</v>
      </c>
      <c r="E27" s="2"/>
      <c r="F27" s="2">
        <v>27821000</v>
      </c>
      <c r="G27" s="2"/>
      <c r="H27" s="2">
        <v>38616810.000000007</v>
      </c>
      <c r="I27" s="2"/>
      <c r="J27" s="2">
        <v>0</v>
      </c>
      <c r="K27" s="2"/>
      <c r="L27" s="1">
        <f>B27+D27+F27+H27+J27</f>
        <v>94789890</v>
      </c>
      <c r="M27" s="13">
        <f>C27+E27+G27+I27+K27</f>
        <v>0</v>
      </c>
      <c r="N27" s="14">
        <f>L27+M27</f>
        <v>94789890</v>
      </c>
      <c r="P27" s="3" t="s">
        <v>12</v>
      </c>
      <c r="Q27" s="2">
        <v>4658</v>
      </c>
      <c r="R27" s="2">
        <v>0</v>
      </c>
      <c r="S27" s="2">
        <v>3046</v>
      </c>
      <c r="T27" s="2">
        <v>0</v>
      </c>
      <c r="U27" s="2">
        <v>2271</v>
      </c>
      <c r="V27" s="2">
        <v>0</v>
      </c>
      <c r="W27" s="2">
        <v>8278</v>
      </c>
      <c r="X27" s="2">
        <v>0</v>
      </c>
      <c r="Y27" s="2">
        <v>591</v>
      </c>
      <c r="Z27" s="2">
        <v>0</v>
      </c>
      <c r="AA27" s="1">
        <f>Q27+S27+U27+W27+Y27</f>
        <v>18844</v>
      </c>
      <c r="AB27" s="13">
        <f>R27+T27+V27+X27+Z27</f>
        <v>0</v>
      </c>
      <c r="AC27" s="14">
        <f>AA27+AB27</f>
        <v>18844</v>
      </c>
      <c r="AE27" s="3" t="s">
        <v>12</v>
      </c>
      <c r="AF27" s="2">
        <f>IFERROR(B27/Q27, "N.A.")</f>
        <v>3743.3855732073853</v>
      </c>
      <c r="AG27" s="2" t="str">
        <f t="shared" ref="AG27:AR31" si="15">IFERROR(C27/R27, "N.A.")</f>
        <v>N.A.</v>
      </c>
      <c r="AH27" s="2">
        <f t="shared" si="15"/>
        <v>3583.5160866710439</v>
      </c>
      <c r="AI27" s="2" t="str">
        <f t="shared" si="15"/>
        <v>N.A.</v>
      </c>
      <c r="AJ27" s="2">
        <f t="shared" si="15"/>
        <v>12250.550418317922</v>
      </c>
      <c r="AK27" s="2" t="str">
        <f t="shared" si="15"/>
        <v>N.A.</v>
      </c>
      <c r="AL27" s="2">
        <f t="shared" si="15"/>
        <v>4664.9927518724335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5030.2425175122053</v>
      </c>
      <c r="AQ27" s="13" t="str">
        <f t="shared" si="15"/>
        <v>N.A.</v>
      </c>
      <c r="AR27" s="14">
        <f t="shared" si="15"/>
        <v>5030.2425175122053</v>
      </c>
    </row>
    <row r="28" spans="1:44" ht="15" customHeight="1" thickBot="1" x14ac:dyDescent="0.3">
      <c r="A28" s="3" t="s">
        <v>13</v>
      </c>
      <c r="B28" s="2">
        <v>3007340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3007340</v>
      </c>
      <c r="M28" s="13">
        <f t="shared" si="16"/>
        <v>0</v>
      </c>
      <c r="N28" s="14">
        <f t="shared" ref="N28:N30" si="17">L28+M28</f>
        <v>3007340</v>
      </c>
      <c r="P28" s="3" t="s">
        <v>13</v>
      </c>
      <c r="Q28" s="2">
        <v>680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680</v>
      </c>
      <c r="AB28" s="13">
        <f t="shared" si="18"/>
        <v>0</v>
      </c>
      <c r="AC28" s="14">
        <f t="shared" ref="AC28:AC30" si="19">AA28+AB28</f>
        <v>680</v>
      </c>
      <c r="AE28" s="3" t="s">
        <v>13</v>
      </c>
      <c r="AF28" s="2">
        <f t="shared" ref="AF28:AF31" si="20">IFERROR(B28/Q28, "N.A.")</f>
        <v>4422.5588235294117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4422.5588235294117</v>
      </c>
      <c r="AQ28" s="13" t="str">
        <f t="shared" si="15"/>
        <v>N.A.</v>
      </c>
      <c r="AR28" s="14">
        <f t="shared" si="15"/>
        <v>4422.5588235294117</v>
      </c>
    </row>
    <row r="29" spans="1:44" ht="15" customHeight="1" thickBot="1" x14ac:dyDescent="0.3">
      <c r="A29" s="3" t="s">
        <v>14</v>
      </c>
      <c r="B29" s="2">
        <v>57506042</v>
      </c>
      <c r="C29" s="2">
        <v>186283397.00000003</v>
      </c>
      <c r="D29" s="2">
        <v>3711330</v>
      </c>
      <c r="E29" s="2"/>
      <c r="F29" s="2"/>
      <c r="G29" s="2">
        <v>24882600</v>
      </c>
      <c r="H29" s="2"/>
      <c r="I29" s="2">
        <v>8413699.9999999981</v>
      </c>
      <c r="J29" s="2">
        <v>0</v>
      </c>
      <c r="K29" s="2"/>
      <c r="L29" s="1">
        <f t="shared" si="16"/>
        <v>61217372</v>
      </c>
      <c r="M29" s="13">
        <f t="shared" si="16"/>
        <v>219579697.00000003</v>
      </c>
      <c r="N29" s="14">
        <f t="shared" si="17"/>
        <v>280797069</v>
      </c>
      <c r="P29" s="3" t="s">
        <v>14</v>
      </c>
      <c r="Q29" s="2">
        <v>8235</v>
      </c>
      <c r="R29" s="2">
        <v>29129</v>
      </c>
      <c r="S29" s="2">
        <v>1206</v>
      </c>
      <c r="T29" s="2">
        <v>0</v>
      </c>
      <c r="U29" s="2">
        <v>0</v>
      </c>
      <c r="V29" s="2">
        <v>2177</v>
      </c>
      <c r="W29" s="2">
        <v>0</v>
      </c>
      <c r="X29" s="2">
        <v>3126</v>
      </c>
      <c r="Y29" s="2">
        <v>573</v>
      </c>
      <c r="Z29" s="2">
        <v>0</v>
      </c>
      <c r="AA29" s="1">
        <f t="shared" si="18"/>
        <v>10014</v>
      </c>
      <c r="AB29" s="13">
        <f t="shared" si="18"/>
        <v>34432</v>
      </c>
      <c r="AC29" s="14">
        <f t="shared" si="19"/>
        <v>44446</v>
      </c>
      <c r="AE29" s="3" t="s">
        <v>14</v>
      </c>
      <c r="AF29" s="2">
        <f t="shared" si="20"/>
        <v>6983.1259259259259</v>
      </c>
      <c r="AG29" s="2">
        <f t="shared" si="15"/>
        <v>6395.118164028976</v>
      </c>
      <c r="AH29" s="2">
        <f t="shared" si="15"/>
        <v>3077.3880597014927</v>
      </c>
      <c r="AI29" s="2" t="str">
        <f t="shared" si="15"/>
        <v>N.A.</v>
      </c>
      <c r="AJ29" s="2" t="str">
        <f t="shared" si="15"/>
        <v>N.A.</v>
      </c>
      <c r="AK29" s="2">
        <f t="shared" si="15"/>
        <v>11429.765732659624</v>
      </c>
      <c r="AL29" s="2" t="str">
        <f t="shared" si="15"/>
        <v>N.A.</v>
      </c>
      <c r="AM29" s="2">
        <f t="shared" si="15"/>
        <v>2691.5227127319254</v>
      </c>
      <c r="AN29" s="2">
        <f t="shared" si="15"/>
        <v>0</v>
      </c>
      <c r="AO29" s="2" t="str">
        <f t="shared" si="15"/>
        <v>N.A.</v>
      </c>
      <c r="AP29" s="15">
        <f t="shared" si="15"/>
        <v>6113.1787497503492</v>
      </c>
      <c r="AQ29" s="13">
        <f t="shared" si="15"/>
        <v>6377.1984491171015</v>
      </c>
      <c r="AR29" s="14">
        <f t="shared" si="15"/>
        <v>6317.7129325473607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3370000</v>
      </c>
      <c r="H30" s="2"/>
      <c r="I30" s="2"/>
      <c r="J30" s="2">
        <v>0</v>
      </c>
      <c r="K30" s="2"/>
      <c r="L30" s="1">
        <f t="shared" si="16"/>
        <v>0</v>
      </c>
      <c r="M30" s="13">
        <f t="shared" si="16"/>
        <v>3370000</v>
      </c>
      <c r="N30" s="14">
        <f t="shared" si="17"/>
        <v>3370000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337</v>
      </c>
      <c r="W30" s="2">
        <v>0</v>
      </c>
      <c r="X30" s="2">
        <v>0</v>
      </c>
      <c r="Y30" s="2">
        <v>337</v>
      </c>
      <c r="Z30" s="2">
        <v>0</v>
      </c>
      <c r="AA30" s="1">
        <f t="shared" si="18"/>
        <v>337</v>
      </c>
      <c r="AB30" s="13">
        <f t="shared" si="18"/>
        <v>337</v>
      </c>
      <c r="AC30" s="21">
        <f t="shared" si="19"/>
        <v>674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10000</v>
      </c>
      <c r="AL30" s="2" t="str">
        <f t="shared" si="15"/>
        <v>N.A.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0</v>
      </c>
      <c r="AQ30" s="13">
        <f t="shared" si="15"/>
        <v>10000</v>
      </c>
      <c r="AR30" s="14">
        <f t="shared" si="15"/>
        <v>5000</v>
      </c>
    </row>
    <row r="31" spans="1:44" ht="15" customHeight="1" thickBot="1" x14ac:dyDescent="0.3">
      <c r="A31" s="4" t="s">
        <v>16</v>
      </c>
      <c r="B31" s="2">
        <v>77950072.00000003</v>
      </c>
      <c r="C31" s="2">
        <v>186283397.00000003</v>
      </c>
      <c r="D31" s="2">
        <v>14626719.999999998</v>
      </c>
      <c r="E31" s="2"/>
      <c r="F31" s="2">
        <v>27821000</v>
      </c>
      <c r="G31" s="2">
        <v>28252600</v>
      </c>
      <c r="H31" s="2">
        <v>38616810.000000007</v>
      </c>
      <c r="I31" s="2">
        <v>8413699.9999999981</v>
      </c>
      <c r="J31" s="2">
        <v>0</v>
      </c>
      <c r="K31" s="2"/>
      <c r="L31" s="1">
        <f t="shared" ref="L31" si="21">B31+D31+F31+H31+J31</f>
        <v>159014602.00000003</v>
      </c>
      <c r="M31" s="13">
        <f t="shared" ref="M31" si="22">C31+E31+G31+I31+K31</f>
        <v>222949697.00000003</v>
      </c>
      <c r="N31" s="21">
        <f t="shared" ref="N31" si="23">L31+M31</f>
        <v>381964299.00000006</v>
      </c>
      <c r="P31" s="4" t="s">
        <v>16</v>
      </c>
      <c r="Q31" s="2">
        <v>13573</v>
      </c>
      <c r="R31" s="2">
        <v>29129</v>
      </c>
      <c r="S31" s="2">
        <v>4252</v>
      </c>
      <c r="T31" s="2">
        <v>0</v>
      </c>
      <c r="U31" s="2">
        <v>2271</v>
      </c>
      <c r="V31" s="2">
        <v>2514</v>
      </c>
      <c r="W31" s="2">
        <v>8278</v>
      </c>
      <c r="X31" s="2">
        <v>3126</v>
      </c>
      <c r="Y31" s="2">
        <v>1501</v>
      </c>
      <c r="Z31" s="2">
        <v>0</v>
      </c>
      <c r="AA31" s="1">
        <f t="shared" ref="AA31" si="24">Q31+S31+U31+W31+Y31</f>
        <v>29875</v>
      </c>
      <c r="AB31" s="13">
        <f t="shared" ref="AB31" si="25">R31+T31+V31+X31+Z31</f>
        <v>34769</v>
      </c>
      <c r="AC31" s="14">
        <f t="shared" ref="AC31" si="26">AA31+AB31</f>
        <v>64644</v>
      </c>
      <c r="AE31" s="4" t="s">
        <v>16</v>
      </c>
      <c r="AF31" s="2">
        <f t="shared" si="20"/>
        <v>5743.024534001328</v>
      </c>
      <c r="AG31" s="2">
        <f t="shared" si="15"/>
        <v>6395.118164028976</v>
      </c>
      <c r="AH31" s="2">
        <f t="shared" si="15"/>
        <v>3439.9623706491057</v>
      </c>
      <c r="AI31" s="2" t="str">
        <f t="shared" si="15"/>
        <v>N.A.</v>
      </c>
      <c r="AJ31" s="2">
        <f t="shared" si="15"/>
        <v>12250.550418317922</v>
      </c>
      <c r="AK31" s="2">
        <f t="shared" si="15"/>
        <v>11238.10660302307</v>
      </c>
      <c r="AL31" s="2">
        <f t="shared" si="15"/>
        <v>4664.9927518724335</v>
      </c>
      <c r="AM31" s="2">
        <f t="shared" si="15"/>
        <v>2691.5227127319254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5322.6645020920514</v>
      </c>
      <c r="AQ31" s="13">
        <f t="shared" ref="AQ31" si="28">IFERROR(M31/AB31, "N.A.")</f>
        <v>6412.3126060571203</v>
      </c>
      <c r="AR31" s="14">
        <f t="shared" ref="AR31" si="29">IFERROR(N31/AC31, "N.A.")</f>
        <v>5908.7355206979773</v>
      </c>
    </row>
    <row r="32" spans="1:44" ht="15" customHeight="1" thickBot="1" x14ac:dyDescent="0.3">
      <c r="A32" s="5" t="s">
        <v>0</v>
      </c>
      <c r="B32" s="44">
        <f>B31+C31</f>
        <v>264233469.00000006</v>
      </c>
      <c r="C32" s="45"/>
      <c r="D32" s="44">
        <f>D31+E31</f>
        <v>14626719.999999998</v>
      </c>
      <c r="E32" s="45"/>
      <c r="F32" s="44">
        <f>F31+G31</f>
        <v>56073600</v>
      </c>
      <c r="G32" s="45"/>
      <c r="H32" s="44">
        <f>H31+I31</f>
        <v>47030510.000000007</v>
      </c>
      <c r="I32" s="45"/>
      <c r="J32" s="44">
        <f>J31+K31</f>
        <v>0</v>
      </c>
      <c r="K32" s="45"/>
      <c r="L32" s="44">
        <f>L31+M31</f>
        <v>381964299.00000006</v>
      </c>
      <c r="M32" s="46"/>
      <c r="N32" s="22">
        <f>B32+D32+F32+H32+J32</f>
        <v>381964299.00000006</v>
      </c>
      <c r="P32" s="5" t="s">
        <v>0</v>
      </c>
      <c r="Q32" s="44">
        <f>Q31+R31</f>
        <v>42702</v>
      </c>
      <c r="R32" s="45"/>
      <c r="S32" s="44">
        <f>S31+T31</f>
        <v>4252</v>
      </c>
      <c r="T32" s="45"/>
      <c r="U32" s="44">
        <f>U31+V31</f>
        <v>4785</v>
      </c>
      <c r="V32" s="45"/>
      <c r="W32" s="44">
        <f>W31+X31</f>
        <v>11404</v>
      </c>
      <c r="X32" s="45"/>
      <c r="Y32" s="44">
        <f>Y31+Z31</f>
        <v>1501</v>
      </c>
      <c r="Z32" s="45"/>
      <c r="AA32" s="44">
        <f>AA31+AB31</f>
        <v>64644</v>
      </c>
      <c r="AB32" s="45"/>
      <c r="AC32" s="23">
        <f>Q32+S32+U32+W32+Y32</f>
        <v>64644</v>
      </c>
      <c r="AE32" s="5" t="s">
        <v>0</v>
      </c>
      <c r="AF32" s="24">
        <f>IFERROR(B32/Q32,"N.A.")</f>
        <v>6187.8476183785315</v>
      </c>
      <c r="AG32" s="25"/>
      <c r="AH32" s="24">
        <f>IFERROR(D32/S32,"N.A.")</f>
        <v>3439.9623706491057</v>
      </c>
      <c r="AI32" s="25"/>
      <c r="AJ32" s="24">
        <f>IFERROR(F32/U32,"N.A.")</f>
        <v>11718.620689655172</v>
      </c>
      <c r="AK32" s="25"/>
      <c r="AL32" s="24">
        <f>IFERROR(H32/W32,"N.A.")</f>
        <v>4124.0363030515618</v>
      </c>
      <c r="AM32" s="25"/>
      <c r="AN32" s="24">
        <f>IFERROR(J32/Y32,"N.A.")</f>
        <v>0</v>
      </c>
      <c r="AO32" s="25"/>
      <c r="AP32" s="24">
        <f>IFERROR(L32/AA32,"N.A.")</f>
        <v>5908.7355206979773</v>
      </c>
      <c r="AQ32" s="25"/>
      <c r="AR32" s="16">
        <f>IFERROR(N32/AC32, "N.A.")</f>
        <v>5908.7355206979773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3756910.0000000005</v>
      </c>
      <c r="C39" s="2"/>
      <c r="D39" s="2"/>
      <c r="E39" s="2"/>
      <c r="F39" s="2">
        <v>1294300</v>
      </c>
      <c r="G39" s="2"/>
      <c r="H39" s="2">
        <v>20996766</v>
      </c>
      <c r="I39" s="2"/>
      <c r="J39" s="2">
        <v>0</v>
      </c>
      <c r="K39" s="2"/>
      <c r="L39" s="1">
        <f>B39+D39+F39+H39+J39</f>
        <v>26047976</v>
      </c>
      <c r="M39" s="13">
        <f>C39+E39+G39+I39+K39</f>
        <v>0</v>
      </c>
      <c r="N39" s="14">
        <f>L39+M39</f>
        <v>26047976</v>
      </c>
      <c r="P39" s="3" t="s">
        <v>12</v>
      </c>
      <c r="Q39" s="2">
        <v>968</v>
      </c>
      <c r="R39" s="2">
        <v>0</v>
      </c>
      <c r="S39" s="2">
        <v>0</v>
      </c>
      <c r="T39" s="2">
        <v>0</v>
      </c>
      <c r="U39" s="2">
        <v>775</v>
      </c>
      <c r="V39" s="2">
        <v>0</v>
      </c>
      <c r="W39" s="2">
        <v>7550</v>
      </c>
      <c r="X39" s="2">
        <v>0</v>
      </c>
      <c r="Y39" s="2">
        <v>2083</v>
      </c>
      <c r="Z39" s="2">
        <v>0</v>
      </c>
      <c r="AA39" s="1">
        <f>Q39+S39+U39+W39+Y39</f>
        <v>11376</v>
      </c>
      <c r="AB39" s="13">
        <f>R39+T39+V39+X39+Z39</f>
        <v>0</v>
      </c>
      <c r="AC39" s="14">
        <f>AA39+AB39</f>
        <v>11376</v>
      </c>
      <c r="AE39" s="3" t="s">
        <v>12</v>
      </c>
      <c r="AF39" s="2">
        <f>IFERROR(B39/Q39, "N.A.")</f>
        <v>3881.1053719008269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1670.0645161290322</v>
      </c>
      <c r="AK39" s="2" t="str">
        <f t="shared" si="30"/>
        <v>N.A.</v>
      </c>
      <c r="AL39" s="2">
        <f t="shared" si="30"/>
        <v>2781.0286092715232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2289.7306610407877</v>
      </c>
      <c r="AQ39" s="13" t="str">
        <f t="shared" si="30"/>
        <v>N.A.</v>
      </c>
      <c r="AR39" s="14">
        <f t="shared" si="30"/>
        <v>2289.7306610407877</v>
      </c>
    </row>
    <row r="40" spans="1:44" ht="15" customHeight="1" thickBot="1" x14ac:dyDescent="0.3">
      <c r="A40" s="3" t="s">
        <v>13</v>
      </c>
      <c r="B40" s="2">
        <v>12169000</v>
      </c>
      <c r="C40" s="2">
        <v>1760850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12169000</v>
      </c>
      <c r="M40" s="13">
        <f t="shared" si="31"/>
        <v>1760850</v>
      </c>
      <c r="N40" s="14">
        <f t="shared" ref="N40:N42" si="32">L40+M40</f>
        <v>13929850</v>
      </c>
      <c r="P40" s="3" t="s">
        <v>13</v>
      </c>
      <c r="Q40" s="2">
        <v>2449</v>
      </c>
      <c r="R40" s="2">
        <v>273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2449</v>
      </c>
      <c r="AB40" s="13">
        <f t="shared" si="33"/>
        <v>273</v>
      </c>
      <c r="AC40" s="14">
        <f t="shared" ref="AC40:AC42" si="34">AA40+AB40</f>
        <v>2722</v>
      </c>
      <c r="AE40" s="3" t="s">
        <v>13</v>
      </c>
      <c r="AF40" s="2">
        <f t="shared" ref="AF40:AF43" si="35">IFERROR(B40/Q40, "N.A.")</f>
        <v>4968.966925275623</v>
      </c>
      <c r="AG40" s="2">
        <f t="shared" si="30"/>
        <v>6450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4968.966925275623</v>
      </c>
      <c r="AQ40" s="13">
        <f t="shared" si="30"/>
        <v>6450</v>
      </c>
      <c r="AR40" s="14">
        <f t="shared" si="30"/>
        <v>5117.5055106539312</v>
      </c>
    </row>
    <row r="41" spans="1:44" ht="15" customHeight="1" thickBot="1" x14ac:dyDescent="0.3">
      <c r="A41" s="3" t="s">
        <v>14</v>
      </c>
      <c r="B41" s="2">
        <v>17620330</v>
      </c>
      <c r="C41" s="2">
        <v>169733260.00000006</v>
      </c>
      <c r="D41" s="2"/>
      <c r="E41" s="2"/>
      <c r="F41" s="2"/>
      <c r="G41" s="2">
        <v>3547500</v>
      </c>
      <c r="H41" s="2"/>
      <c r="I41" s="2">
        <v>0</v>
      </c>
      <c r="J41" s="2">
        <v>0</v>
      </c>
      <c r="K41" s="2"/>
      <c r="L41" s="1">
        <f t="shared" si="31"/>
        <v>17620330</v>
      </c>
      <c r="M41" s="13">
        <f t="shared" si="31"/>
        <v>173280760.00000006</v>
      </c>
      <c r="N41" s="14">
        <f t="shared" si="32"/>
        <v>190901090.00000006</v>
      </c>
      <c r="P41" s="3" t="s">
        <v>14</v>
      </c>
      <c r="Q41" s="2">
        <v>4368</v>
      </c>
      <c r="R41" s="2">
        <v>20405</v>
      </c>
      <c r="S41" s="2">
        <v>0</v>
      </c>
      <c r="T41" s="2">
        <v>0</v>
      </c>
      <c r="U41" s="2">
        <v>0</v>
      </c>
      <c r="V41" s="2">
        <v>275</v>
      </c>
      <c r="W41" s="2">
        <v>0</v>
      </c>
      <c r="X41" s="2">
        <v>377</v>
      </c>
      <c r="Y41" s="2">
        <v>236</v>
      </c>
      <c r="Z41" s="2">
        <v>0</v>
      </c>
      <c r="AA41" s="1">
        <f t="shared" si="33"/>
        <v>4604</v>
      </c>
      <c r="AB41" s="13">
        <f t="shared" si="33"/>
        <v>21057</v>
      </c>
      <c r="AC41" s="14">
        <f t="shared" si="34"/>
        <v>25661</v>
      </c>
      <c r="AE41" s="3" t="s">
        <v>14</v>
      </c>
      <c r="AF41" s="2">
        <f t="shared" si="35"/>
        <v>4033.9583333333335</v>
      </c>
      <c r="AG41" s="2">
        <f t="shared" si="30"/>
        <v>8318.2190639549153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12900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3827.1785403996523</v>
      </c>
      <c r="AQ41" s="13">
        <f t="shared" si="30"/>
        <v>8229.1285558246691</v>
      </c>
      <c r="AR41" s="14">
        <f t="shared" si="30"/>
        <v>7439.3472584856418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33546240.000000007</v>
      </c>
      <c r="C43" s="2">
        <v>171494110.00000003</v>
      </c>
      <c r="D43" s="2"/>
      <c r="E43" s="2"/>
      <c r="F43" s="2">
        <v>1294300</v>
      </c>
      <c r="G43" s="2">
        <v>3547500</v>
      </c>
      <c r="H43" s="2">
        <v>20996766</v>
      </c>
      <c r="I43" s="2">
        <v>0</v>
      </c>
      <c r="J43" s="2">
        <v>0</v>
      </c>
      <c r="K43" s="2"/>
      <c r="L43" s="1">
        <f t="shared" ref="L43" si="36">B43+D43+F43+H43+J43</f>
        <v>55837306.000000007</v>
      </c>
      <c r="M43" s="13">
        <f t="shared" ref="M43" si="37">C43+E43+G43+I43+K43</f>
        <v>175041610.00000003</v>
      </c>
      <c r="N43" s="21">
        <f t="shared" ref="N43" si="38">L43+M43</f>
        <v>230878916.00000003</v>
      </c>
      <c r="P43" s="4" t="s">
        <v>16</v>
      </c>
      <c r="Q43" s="2">
        <v>7785</v>
      </c>
      <c r="R43" s="2">
        <v>20678</v>
      </c>
      <c r="S43" s="2">
        <v>0</v>
      </c>
      <c r="T43" s="2">
        <v>0</v>
      </c>
      <c r="U43" s="2">
        <v>775</v>
      </c>
      <c r="V43" s="2">
        <v>275</v>
      </c>
      <c r="W43" s="2">
        <v>7550</v>
      </c>
      <c r="X43" s="2">
        <v>377</v>
      </c>
      <c r="Y43" s="2">
        <v>2319</v>
      </c>
      <c r="Z43" s="2">
        <v>0</v>
      </c>
      <c r="AA43" s="1">
        <f t="shared" ref="AA43" si="39">Q43+S43+U43+W43+Y43</f>
        <v>18429</v>
      </c>
      <c r="AB43" s="13">
        <f t="shared" ref="AB43" si="40">R43+T43+V43+X43+Z43</f>
        <v>21330</v>
      </c>
      <c r="AC43" s="21">
        <f t="shared" ref="AC43" si="41">AA43+AB43</f>
        <v>39759</v>
      </c>
      <c r="AE43" s="4" t="s">
        <v>16</v>
      </c>
      <c r="AF43" s="2">
        <f t="shared" si="35"/>
        <v>4309.0867052023132</v>
      </c>
      <c r="AG43" s="2">
        <f t="shared" si="30"/>
        <v>8293.5540187639053</v>
      </c>
      <c r="AH43" s="2" t="str">
        <f t="shared" si="30"/>
        <v>N.A.</v>
      </c>
      <c r="AI43" s="2" t="str">
        <f t="shared" si="30"/>
        <v>N.A.</v>
      </c>
      <c r="AJ43" s="2">
        <f t="shared" si="30"/>
        <v>1670.0645161290322</v>
      </c>
      <c r="AK43" s="2">
        <f t="shared" si="30"/>
        <v>12900</v>
      </c>
      <c r="AL43" s="2">
        <f t="shared" si="30"/>
        <v>2781.0286092715232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3029.8608714526022</v>
      </c>
      <c r="AQ43" s="13">
        <f t="shared" ref="AQ43" si="43">IFERROR(M43/AB43, "N.A.")</f>
        <v>8206.3577121425242</v>
      </c>
      <c r="AR43" s="14">
        <f t="shared" ref="AR43" si="44">IFERROR(N43/AC43, "N.A.")</f>
        <v>5806.959832993788</v>
      </c>
    </row>
    <row r="44" spans="1:44" ht="15" customHeight="1" thickBot="1" x14ac:dyDescent="0.3">
      <c r="A44" s="5" t="s">
        <v>0</v>
      </c>
      <c r="B44" s="44">
        <f>B43+C43</f>
        <v>205040350.00000003</v>
      </c>
      <c r="C44" s="45"/>
      <c r="D44" s="44">
        <f>D43+E43</f>
        <v>0</v>
      </c>
      <c r="E44" s="45"/>
      <c r="F44" s="44">
        <f>F43+G43</f>
        <v>4841800</v>
      </c>
      <c r="G44" s="45"/>
      <c r="H44" s="44">
        <f>H43+I43</f>
        <v>20996766</v>
      </c>
      <c r="I44" s="45"/>
      <c r="J44" s="44">
        <f>J43+K43</f>
        <v>0</v>
      </c>
      <c r="K44" s="45"/>
      <c r="L44" s="44">
        <f>L43+M43</f>
        <v>230878916.00000003</v>
      </c>
      <c r="M44" s="46"/>
      <c r="N44" s="22">
        <f>B44+D44+F44+H44+J44</f>
        <v>230878916.00000003</v>
      </c>
      <c r="P44" s="5" t="s">
        <v>0</v>
      </c>
      <c r="Q44" s="44">
        <f>Q43+R43</f>
        <v>28463</v>
      </c>
      <c r="R44" s="45"/>
      <c r="S44" s="44">
        <f>S43+T43</f>
        <v>0</v>
      </c>
      <c r="T44" s="45"/>
      <c r="U44" s="44">
        <f>U43+V43</f>
        <v>1050</v>
      </c>
      <c r="V44" s="45"/>
      <c r="W44" s="44">
        <f>W43+X43</f>
        <v>7927</v>
      </c>
      <c r="X44" s="45"/>
      <c r="Y44" s="44">
        <f>Y43+Z43</f>
        <v>2319</v>
      </c>
      <c r="Z44" s="45"/>
      <c r="AA44" s="44">
        <f>AA43+AB43</f>
        <v>39759</v>
      </c>
      <c r="AB44" s="46"/>
      <c r="AC44" s="22">
        <f>Q44+S44+U44+W44+Y44</f>
        <v>39759</v>
      </c>
      <c r="AE44" s="5" t="s">
        <v>0</v>
      </c>
      <c r="AF44" s="24">
        <f>IFERROR(B44/Q44,"N.A.")</f>
        <v>7203.7504830833022</v>
      </c>
      <c r="AG44" s="25"/>
      <c r="AH44" s="24" t="str">
        <f>IFERROR(D44/S44,"N.A.")</f>
        <v>N.A.</v>
      </c>
      <c r="AI44" s="25"/>
      <c r="AJ44" s="24">
        <f>IFERROR(F44/U44,"N.A.")</f>
        <v>4611.2380952380954</v>
      </c>
      <c r="AK44" s="25"/>
      <c r="AL44" s="24">
        <f>IFERROR(H44/W44,"N.A.")</f>
        <v>2648.7657373533493</v>
      </c>
      <c r="AM44" s="25"/>
      <c r="AN44" s="24">
        <f>IFERROR(J44/Y44,"N.A.")</f>
        <v>0</v>
      </c>
      <c r="AO44" s="25"/>
      <c r="AP44" s="24">
        <f>IFERROR(L44/AA44,"N.A.")</f>
        <v>5806.959832993788</v>
      </c>
      <c r="AQ44" s="25"/>
      <c r="AR44" s="16">
        <f>IFERROR(N44/AC44, "N.A.")</f>
        <v>5806.959832993788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4025230</v>
      </c>
      <c r="C15" s="2"/>
      <c r="D15" s="2"/>
      <c r="E15" s="2"/>
      <c r="F15" s="2">
        <v>3150180</v>
      </c>
      <c r="G15" s="2"/>
      <c r="H15" s="2">
        <v>9788020</v>
      </c>
      <c r="I15" s="2"/>
      <c r="J15" s="2"/>
      <c r="K15" s="2"/>
      <c r="L15" s="1">
        <f>B15+D15+F15+H15+J15</f>
        <v>16963430</v>
      </c>
      <c r="M15" s="13">
        <f>C15+E15+G15+I15+K15</f>
        <v>0</v>
      </c>
      <c r="N15" s="14">
        <f>L15+M15</f>
        <v>16963430</v>
      </c>
      <c r="P15" s="3" t="s">
        <v>12</v>
      </c>
      <c r="Q15" s="2">
        <v>814</v>
      </c>
      <c r="R15" s="2">
        <v>0</v>
      </c>
      <c r="S15" s="2">
        <v>0</v>
      </c>
      <c r="T15" s="2">
        <v>0</v>
      </c>
      <c r="U15" s="2">
        <v>407</v>
      </c>
      <c r="V15" s="2">
        <v>0</v>
      </c>
      <c r="W15" s="2">
        <v>1424</v>
      </c>
      <c r="X15" s="2">
        <v>0</v>
      </c>
      <c r="Y15" s="2">
        <v>0</v>
      </c>
      <c r="Z15" s="2">
        <v>0</v>
      </c>
      <c r="AA15" s="1">
        <f>Q15+S15+U15+W15+Y15</f>
        <v>2645</v>
      </c>
      <c r="AB15" s="13">
        <f>R15+T15+V15+X15+Z15</f>
        <v>0</v>
      </c>
      <c r="AC15" s="14">
        <f>AA15+AB15</f>
        <v>2645</v>
      </c>
      <c r="AE15" s="3" t="s">
        <v>12</v>
      </c>
      <c r="AF15" s="2">
        <f>IFERROR(B15/Q15, "N.A.")</f>
        <v>4945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7740</v>
      </c>
      <c r="AK15" s="2" t="str">
        <f t="shared" si="0"/>
        <v>N.A.</v>
      </c>
      <c r="AL15" s="2">
        <f t="shared" si="0"/>
        <v>6873.6095505617977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6413.3950850661622</v>
      </c>
      <c r="AQ15" s="13" t="str">
        <f t="shared" si="0"/>
        <v>N.A.</v>
      </c>
      <c r="AR15" s="14">
        <f t="shared" si="0"/>
        <v>6413.3950850661622</v>
      </c>
    </row>
    <row r="16" spans="1:44" ht="15" customHeight="1" thickBot="1" x14ac:dyDescent="0.3">
      <c r="A16" s="3" t="s">
        <v>13</v>
      </c>
      <c r="B16" s="2">
        <v>2361990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2361990</v>
      </c>
      <c r="M16" s="13">
        <f t="shared" si="1"/>
        <v>0</v>
      </c>
      <c r="N16" s="14">
        <f t="shared" ref="N16:N18" si="2">L16+M16</f>
        <v>2361990</v>
      </c>
      <c r="P16" s="3" t="s">
        <v>13</v>
      </c>
      <c r="Q16" s="2">
        <v>712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712</v>
      </c>
      <c r="AB16" s="13">
        <f t="shared" si="3"/>
        <v>0</v>
      </c>
      <c r="AC16" s="14">
        <f t="shared" ref="AC16:AC18" si="4">AA16+AB16</f>
        <v>712</v>
      </c>
      <c r="AE16" s="3" t="s">
        <v>13</v>
      </c>
      <c r="AF16" s="2">
        <f t="shared" ref="AF16:AF19" si="5">IFERROR(B16/Q16, "N.A.")</f>
        <v>3317.4016853932585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3317.4016853932585</v>
      </c>
      <c r="AQ16" s="13" t="str">
        <f t="shared" si="0"/>
        <v>N.A.</v>
      </c>
      <c r="AR16" s="14">
        <f t="shared" si="0"/>
        <v>3317.4016853932585</v>
      </c>
    </row>
    <row r="17" spans="1:44" ht="15" customHeight="1" thickBot="1" x14ac:dyDescent="0.3">
      <c r="A17" s="3" t="s">
        <v>14</v>
      </c>
      <c r="B17" s="2">
        <v>17540990</v>
      </c>
      <c r="C17" s="2">
        <v>44618450</v>
      </c>
      <c r="D17" s="2">
        <v>1830000</v>
      </c>
      <c r="E17" s="2"/>
      <c r="F17" s="2"/>
      <c r="G17" s="2">
        <v>6512000</v>
      </c>
      <c r="H17" s="2"/>
      <c r="I17" s="2">
        <v>7325000</v>
      </c>
      <c r="J17" s="2">
        <v>0</v>
      </c>
      <c r="K17" s="2"/>
      <c r="L17" s="1">
        <f t="shared" si="1"/>
        <v>19370990</v>
      </c>
      <c r="M17" s="13">
        <f t="shared" si="1"/>
        <v>58455450</v>
      </c>
      <c r="N17" s="14">
        <f t="shared" si="2"/>
        <v>77826440</v>
      </c>
      <c r="P17" s="3" t="s">
        <v>14</v>
      </c>
      <c r="Q17" s="2">
        <v>2645</v>
      </c>
      <c r="R17" s="2">
        <v>6815</v>
      </c>
      <c r="S17" s="2">
        <v>305</v>
      </c>
      <c r="T17" s="2">
        <v>0</v>
      </c>
      <c r="U17" s="2">
        <v>0</v>
      </c>
      <c r="V17" s="2">
        <v>814</v>
      </c>
      <c r="W17" s="2">
        <v>0</v>
      </c>
      <c r="X17" s="2">
        <v>1119</v>
      </c>
      <c r="Y17" s="2">
        <v>305</v>
      </c>
      <c r="Z17" s="2">
        <v>0</v>
      </c>
      <c r="AA17" s="1">
        <f t="shared" si="3"/>
        <v>3255</v>
      </c>
      <c r="AB17" s="13">
        <f t="shared" si="3"/>
        <v>8748</v>
      </c>
      <c r="AC17" s="14">
        <f t="shared" si="4"/>
        <v>12003</v>
      </c>
      <c r="AE17" s="3" t="s">
        <v>14</v>
      </c>
      <c r="AF17" s="2">
        <f t="shared" si="5"/>
        <v>6631.7542533081287</v>
      </c>
      <c r="AG17" s="2">
        <f t="shared" si="0"/>
        <v>6547.0946441672777</v>
      </c>
      <c r="AH17" s="2">
        <f t="shared" si="0"/>
        <v>6000</v>
      </c>
      <c r="AI17" s="2" t="str">
        <f t="shared" si="0"/>
        <v>N.A.</v>
      </c>
      <c r="AJ17" s="2" t="str">
        <f t="shared" si="0"/>
        <v>N.A.</v>
      </c>
      <c r="AK17" s="2">
        <f t="shared" si="0"/>
        <v>8000</v>
      </c>
      <c r="AL17" s="2" t="str">
        <f t="shared" si="0"/>
        <v>N.A.</v>
      </c>
      <c r="AM17" s="2">
        <f t="shared" si="0"/>
        <v>6546.0232350312781</v>
      </c>
      <c r="AN17" s="2">
        <f t="shared" si="0"/>
        <v>0</v>
      </c>
      <c r="AO17" s="2" t="str">
        <f t="shared" si="0"/>
        <v>N.A.</v>
      </c>
      <c r="AP17" s="15">
        <f t="shared" si="0"/>
        <v>5951.1490015360987</v>
      </c>
      <c r="AQ17" s="13">
        <f t="shared" si="0"/>
        <v>6682.150205761317</v>
      </c>
      <c r="AR17" s="14">
        <f t="shared" si="0"/>
        <v>6483.9156877447303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>
        <v>0</v>
      </c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305</v>
      </c>
      <c r="Z18" s="2">
        <v>0</v>
      </c>
      <c r="AA18" s="1">
        <f t="shared" si="3"/>
        <v>305</v>
      </c>
      <c r="AB18" s="13">
        <f t="shared" si="3"/>
        <v>0</v>
      </c>
      <c r="AC18" s="21">
        <f t="shared" si="4"/>
        <v>305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0</v>
      </c>
      <c r="AQ18" s="13" t="str">
        <f t="shared" si="0"/>
        <v>N.A.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23928210.000000004</v>
      </c>
      <c r="C19" s="2">
        <v>44618450</v>
      </c>
      <c r="D19" s="2">
        <v>1830000</v>
      </c>
      <c r="E19" s="2"/>
      <c r="F19" s="2">
        <v>3150180</v>
      </c>
      <c r="G19" s="2">
        <v>6512000</v>
      </c>
      <c r="H19" s="2">
        <v>9788020</v>
      </c>
      <c r="I19" s="2">
        <v>7325000</v>
      </c>
      <c r="J19" s="2">
        <v>0</v>
      </c>
      <c r="K19" s="2"/>
      <c r="L19" s="1">
        <f t="shared" ref="L19" si="6">B19+D19+F19+H19+J19</f>
        <v>38696410</v>
      </c>
      <c r="M19" s="13">
        <f t="shared" ref="M19" si="7">C19+E19+G19+I19+K19</f>
        <v>58455450</v>
      </c>
      <c r="N19" s="21">
        <f t="shared" ref="N19" si="8">L19+M19</f>
        <v>97151860</v>
      </c>
      <c r="P19" s="4" t="s">
        <v>16</v>
      </c>
      <c r="Q19" s="2">
        <v>4171</v>
      </c>
      <c r="R19" s="2">
        <v>6815</v>
      </c>
      <c r="S19" s="2">
        <v>305</v>
      </c>
      <c r="T19" s="2">
        <v>0</v>
      </c>
      <c r="U19" s="2">
        <v>407</v>
      </c>
      <c r="V19" s="2">
        <v>814</v>
      </c>
      <c r="W19" s="2">
        <v>1424</v>
      </c>
      <c r="X19" s="2">
        <v>1119</v>
      </c>
      <c r="Y19" s="2">
        <v>610</v>
      </c>
      <c r="Z19" s="2">
        <v>0</v>
      </c>
      <c r="AA19" s="1">
        <f t="shared" ref="AA19" si="9">Q19+S19+U19+W19+Y19</f>
        <v>6917</v>
      </c>
      <c r="AB19" s="13">
        <f t="shared" ref="AB19" si="10">R19+T19+V19+X19+Z19</f>
        <v>8748</v>
      </c>
      <c r="AC19" s="14">
        <f t="shared" ref="AC19" si="11">AA19+AB19</f>
        <v>15665</v>
      </c>
      <c r="AE19" s="4" t="s">
        <v>16</v>
      </c>
      <c r="AF19" s="2">
        <f t="shared" si="5"/>
        <v>5736.8041237113412</v>
      </c>
      <c r="AG19" s="2">
        <f t="shared" si="0"/>
        <v>6547.0946441672777</v>
      </c>
      <c r="AH19" s="2">
        <f t="shared" si="0"/>
        <v>6000</v>
      </c>
      <c r="AI19" s="2" t="str">
        <f t="shared" si="0"/>
        <v>N.A.</v>
      </c>
      <c r="AJ19" s="2">
        <f t="shared" si="0"/>
        <v>7740</v>
      </c>
      <c r="AK19" s="2">
        <f t="shared" si="0"/>
        <v>8000</v>
      </c>
      <c r="AL19" s="2">
        <f t="shared" si="0"/>
        <v>6873.6095505617977</v>
      </c>
      <c r="AM19" s="2">
        <f t="shared" si="0"/>
        <v>6546.0232350312781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5594.3920774902417</v>
      </c>
      <c r="AQ19" s="13">
        <f t="shared" ref="AQ19" si="13">IFERROR(M19/AB19, "N.A.")</f>
        <v>6682.150205761317</v>
      </c>
      <c r="AR19" s="14">
        <f t="shared" ref="AR19" si="14">IFERROR(N19/AC19, "N.A.")</f>
        <v>6201.8423236514527</v>
      </c>
    </row>
    <row r="20" spans="1:44" ht="15" customHeight="1" thickBot="1" x14ac:dyDescent="0.3">
      <c r="A20" s="5" t="s">
        <v>0</v>
      </c>
      <c r="B20" s="44">
        <f>B19+C19</f>
        <v>68546660</v>
      </c>
      <c r="C20" s="45"/>
      <c r="D20" s="44">
        <f>D19+E19</f>
        <v>1830000</v>
      </c>
      <c r="E20" s="45"/>
      <c r="F20" s="44">
        <f>F19+G19</f>
        <v>9662180</v>
      </c>
      <c r="G20" s="45"/>
      <c r="H20" s="44">
        <f>H19+I19</f>
        <v>17113020</v>
      </c>
      <c r="I20" s="45"/>
      <c r="J20" s="44">
        <f>J19+K19</f>
        <v>0</v>
      </c>
      <c r="K20" s="45"/>
      <c r="L20" s="44">
        <f>L19+M19</f>
        <v>97151860</v>
      </c>
      <c r="M20" s="46"/>
      <c r="N20" s="22">
        <f>B20+D20+F20+H20+J20</f>
        <v>97151860</v>
      </c>
      <c r="P20" s="5" t="s">
        <v>0</v>
      </c>
      <c r="Q20" s="44">
        <f>Q19+R19</f>
        <v>10986</v>
      </c>
      <c r="R20" s="45"/>
      <c r="S20" s="44">
        <f>S19+T19</f>
        <v>305</v>
      </c>
      <c r="T20" s="45"/>
      <c r="U20" s="44">
        <f>U19+V19</f>
        <v>1221</v>
      </c>
      <c r="V20" s="45"/>
      <c r="W20" s="44">
        <f>W19+X19</f>
        <v>2543</v>
      </c>
      <c r="X20" s="45"/>
      <c r="Y20" s="44">
        <f>Y19+Z19</f>
        <v>610</v>
      </c>
      <c r="Z20" s="45"/>
      <c r="AA20" s="44">
        <f>AA19+AB19</f>
        <v>15665</v>
      </c>
      <c r="AB20" s="45"/>
      <c r="AC20" s="23">
        <f>Q20+S20+U20+W20+Y20</f>
        <v>15665</v>
      </c>
      <c r="AE20" s="5" t="s">
        <v>0</v>
      </c>
      <c r="AF20" s="24">
        <f>IFERROR(B20/Q20,"N.A.")</f>
        <v>6239.4556708538139</v>
      </c>
      <c r="AG20" s="25"/>
      <c r="AH20" s="24">
        <f>IFERROR(D20/S20,"N.A.")</f>
        <v>6000</v>
      </c>
      <c r="AI20" s="25"/>
      <c r="AJ20" s="24">
        <f>IFERROR(F20/U20,"N.A.")</f>
        <v>7913.333333333333</v>
      </c>
      <c r="AK20" s="25"/>
      <c r="AL20" s="24">
        <f>IFERROR(H20/W20,"N.A.")</f>
        <v>6729.4612662209984</v>
      </c>
      <c r="AM20" s="25"/>
      <c r="AN20" s="24">
        <f>IFERROR(J20/Y20,"N.A.")</f>
        <v>0</v>
      </c>
      <c r="AO20" s="25"/>
      <c r="AP20" s="24">
        <f>IFERROR(L20/AA20,"N.A.")</f>
        <v>6201.8423236514527</v>
      </c>
      <c r="AQ20" s="25"/>
      <c r="AR20" s="16">
        <f>IFERROR(N20/AC20, "N.A.")</f>
        <v>6201.8423236514527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4025230</v>
      </c>
      <c r="C27" s="2"/>
      <c r="D27" s="2"/>
      <c r="E27" s="2"/>
      <c r="F27" s="2">
        <v>3150180</v>
      </c>
      <c r="G27" s="2"/>
      <c r="H27" s="2">
        <v>8214220.0000000009</v>
      </c>
      <c r="I27" s="2"/>
      <c r="J27" s="2"/>
      <c r="K27" s="2"/>
      <c r="L27" s="1">
        <f>B27+D27+F27+H27+J27</f>
        <v>15389630</v>
      </c>
      <c r="M27" s="13">
        <f>C27+E27+G27+I27+K27</f>
        <v>0</v>
      </c>
      <c r="N27" s="14">
        <f>L27+M27</f>
        <v>15389630</v>
      </c>
      <c r="P27" s="3" t="s">
        <v>12</v>
      </c>
      <c r="Q27" s="2">
        <v>814</v>
      </c>
      <c r="R27" s="2">
        <v>0</v>
      </c>
      <c r="S27" s="2">
        <v>0</v>
      </c>
      <c r="T27" s="2">
        <v>0</v>
      </c>
      <c r="U27" s="2">
        <v>407</v>
      </c>
      <c r="V27" s="2">
        <v>0</v>
      </c>
      <c r="W27" s="2">
        <v>1119</v>
      </c>
      <c r="X27" s="2">
        <v>0</v>
      </c>
      <c r="Y27" s="2">
        <v>0</v>
      </c>
      <c r="Z27" s="2">
        <v>0</v>
      </c>
      <c r="AA27" s="1">
        <f>Q27+S27+U27+W27+Y27</f>
        <v>2340</v>
      </c>
      <c r="AB27" s="13">
        <f>R27+T27+V27+X27+Z27</f>
        <v>0</v>
      </c>
      <c r="AC27" s="14">
        <f>AA27+AB27</f>
        <v>2340</v>
      </c>
      <c r="AE27" s="3" t="s">
        <v>12</v>
      </c>
      <c r="AF27" s="2">
        <f>IFERROR(B27/Q27, "N.A.")</f>
        <v>4945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7740</v>
      </c>
      <c r="AK27" s="2" t="str">
        <f t="shared" si="15"/>
        <v>N.A.</v>
      </c>
      <c r="AL27" s="2">
        <f t="shared" si="15"/>
        <v>7340.6791778373554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6576.764957264957</v>
      </c>
      <c r="AQ27" s="13" t="str">
        <f t="shared" si="15"/>
        <v>N.A.</v>
      </c>
      <c r="AR27" s="14">
        <f t="shared" si="15"/>
        <v>6576.764957264957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13515759.999999998</v>
      </c>
      <c r="C29" s="2">
        <v>26736050</v>
      </c>
      <c r="D29" s="2">
        <v>1830000</v>
      </c>
      <c r="E29" s="2"/>
      <c r="F29" s="2"/>
      <c r="G29" s="2"/>
      <c r="H29" s="2"/>
      <c r="I29" s="2">
        <v>4272500</v>
      </c>
      <c r="J29" s="2"/>
      <c r="K29" s="2"/>
      <c r="L29" s="1">
        <f t="shared" si="16"/>
        <v>15345759.999999998</v>
      </c>
      <c r="M29" s="13">
        <f t="shared" si="16"/>
        <v>31008550</v>
      </c>
      <c r="N29" s="14">
        <f t="shared" si="17"/>
        <v>46354310</v>
      </c>
      <c r="P29" s="3" t="s">
        <v>14</v>
      </c>
      <c r="Q29" s="2">
        <v>1831</v>
      </c>
      <c r="R29" s="2">
        <v>3967</v>
      </c>
      <c r="S29" s="2">
        <v>305</v>
      </c>
      <c r="T29" s="2">
        <v>0</v>
      </c>
      <c r="U29" s="2">
        <v>0</v>
      </c>
      <c r="V29" s="2">
        <v>0</v>
      </c>
      <c r="W29" s="2">
        <v>0</v>
      </c>
      <c r="X29" s="2">
        <v>712</v>
      </c>
      <c r="Y29" s="2">
        <v>0</v>
      </c>
      <c r="Z29" s="2">
        <v>0</v>
      </c>
      <c r="AA29" s="1">
        <f t="shared" si="18"/>
        <v>2136</v>
      </c>
      <c r="AB29" s="13">
        <f t="shared" si="18"/>
        <v>4679</v>
      </c>
      <c r="AC29" s="14">
        <f t="shared" si="19"/>
        <v>6815</v>
      </c>
      <c r="AE29" s="3" t="s">
        <v>14</v>
      </c>
      <c r="AF29" s="2">
        <f t="shared" si="20"/>
        <v>7381.6275259421072</v>
      </c>
      <c r="AG29" s="2">
        <f t="shared" si="15"/>
        <v>6739.614318124527</v>
      </c>
      <c r="AH29" s="2">
        <f t="shared" si="15"/>
        <v>6000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6000.7022471910113</v>
      </c>
      <c r="AN29" s="2" t="str">
        <f t="shared" si="15"/>
        <v>N.A.</v>
      </c>
      <c r="AO29" s="2" t="str">
        <f t="shared" si="15"/>
        <v>N.A.</v>
      </c>
      <c r="AP29" s="15">
        <f t="shared" si="15"/>
        <v>7184.3445692883888</v>
      </c>
      <c r="AQ29" s="13">
        <f t="shared" si="15"/>
        <v>6627.1746099593929</v>
      </c>
      <c r="AR29" s="14">
        <f t="shared" si="15"/>
        <v>6801.8063096111518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>
        <v>0</v>
      </c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305</v>
      </c>
      <c r="Z30" s="2">
        <v>0</v>
      </c>
      <c r="AA30" s="1">
        <f t="shared" si="18"/>
        <v>305</v>
      </c>
      <c r="AB30" s="13">
        <f t="shared" si="18"/>
        <v>0</v>
      </c>
      <c r="AC30" s="21">
        <f t="shared" si="19"/>
        <v>305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17540990</v>
      </c>
      <c r="C31" s="2">
        <v>26736050</v>
      </c>
      <c r="D31" s="2">
        <v>1830000</v>
      </c>
      <c r="E31" s="2"/>
      <c r="F31" s="2">
        <v>3150180</v>
      </c>
      <c r="G31" s="2"/>
      <c r="H31" s="2">
        <v>8214220.0000000009</v>
      </c>
      <c r="I31" s="2">
        <v>4272500</v>
      </c>
      <c r="J31" s="2">
        <v>0</v>
      </c>
      <c r="K31" s="2"/>
      <c r="L31" s="1">
        <f t="shared" ref="L31" si="21">B31+D31+F31+H31+J31</f>
        <v>30735390</v>
      </c>
      <c r="M31" s="13">
        <f t="shared" ref="M31" si="22">C31+E31+G31+I31+K31</f>
        <v>31008550</v>
      </c>
      <c r="N31" s="21">
        <f t="shared" ref="N31" si="23">L31+M31</f>
        <v>61743940</v>
      </c>
      <c r="P31" s="4" t="s">
        <v>16</v>
      </c>
      <c r="Q31" s="2">
        <v>2645</v>
      </c>
      <c r="R31" s="2">
        <v>3967</v>
      </c>
      <c r="S31" s="2">
        <v>305</v>
      </c>
      <c r="T31" s="2">
        <v>0</v>
      </c>
      <c r="U31" s="2">
        <v>407</v>
      </c>
      <c r="V31" s="2">
        <v>0</v>
      </c>
      <c r="W31" s="2">
        <v>1119</v>
      </c>
      <c r="X31" s="2">
        <v>712</v>
      </c>
      <c r="Y31" s="2">
        <v>305</v>
      </c>
      <c r="Z31" s="2">
        <v>0</v>
      </c>
      <c r="AA31" s="1">
        <f t="shared" ref="AA31" si="24">Q31+S31+U31+W31+Y31</f>
        <v>4781</v>
      </c>
      <c r="AB31" s="13">
        <f t="shared" ref="AB31" si="25">R31+T31+V31+X31+Z31</f>
        <v>4679</v>
      </c>
      <c r="AC31" s="14">
        <f t="shared" ref="AC31" si="26">AA31+AB31</f>
        <v>9460</v>
      </c>
      <c r="AE31" s="4" t="s">
        <v>16</v>
      </c>
      <c r="AF31" s="2">
        <f t="shared" si="20"/>
        <v>6631.7542533081287</v>
      </c>
      <c r="AG31" s="2">
        <f t="shared" si="15"/>
        <v>6739.614318124527</v>
      </c>
      <c r="AH31" s="2">
        <f t="shared" si="15"/>
        <v>6000</v>
      </c>
      <c r="AI31" s="2" t="str">
        <f t="shared" si="15"/>
        <v>N.A.</v>
      </c>
      <c r="AJ31" s="2">
        <f t="shared" si="15"/>
        <v>7740</v>
      </c>
      <c r="AK31" s="2" t="str">
        <f t="shared" si="15"/>
        <v>N.A.</v>
      </c>
      <c r="AL31" s="2">
        <f t="shared" si="15"/>
        <v>7340.6791778373554</v>
      </c>
      <c r="AM31" s="2">
        <f t="shared" si="15"/>
        <v>6000.7022471910113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6428.6530014641285</v>
      </c>
      <c r="AQ31" s="13">
        <f t="shared" ref="AQ31" si="28">IFERROR(M31/AB31, "N.A.")</f>
        <v>6627.1746099593929</v>
      </c>
      <c r="AR31" s="14">
        <f t="shared" ref="AR31" si="29">IFERROR(N31/AC31, "N.A.")</f>
        <v>6526.8435517970402</v>
      </c>
    </row>
    <row r="32" spans="1:44" ht="15" customHeight="1" thickBot="1" x14ac:dyDescent="0.3">
      <c r="A32" s="5" t="s">
        <v>0</v>
      </c>
      <c r="B32" s="44">
        <f>B31+C31</f>
        <v>44277040</v>
      </c>
      <c r="C32" s="45"/>
      <c r="D32" s="44">
        <f>D31+E31</f>
        <v>1830000</v>
      </c>
      <c r="E32" s="45"/>
      <c r="F32" s="44">
        <f>F31+G31</f>
        <v>3150180</v>
      </c>
      <c r="G32" s="45"/>
      <c r="H32" s="44">
        <f>H31+I31</f>
        <v>12486720</v>
      </c>
      <c r="I32" s="45"/>
      <c r="J32" s="44">
        <f>J31+K31</f>
        <v>0</v>
      </c>
      <c r="K32" s="45"/>
      <c r="L32" s="44">
        <f>L31+M31</f>
        <v>61743940</v>
      </c>
      <c r="M32" s="46"/>
      <c r="N32" s="22">
        <f>B32+D32+F32+H32+J32</f>
        <v>61743940</v>
      </c>
      <c r="P32" s="5" t="s">
        <v>0</v>
      </c>
      <c r="Q32" s="44">
        <f>Q31+R31</f>
        <v>6612</v>
      </c>
      <c r="R32" s="45"/>
      <c r="S32" s="44">
        <f>S31+T31</f>
        <v>305</v>
      </c>
      <c r="T32" s="45"/>
      <c r="U32" s="44">
        <f>U31+V31</f>
        <v>407</v>
      </c>
      <c r="V32" s="45"/>
      <c r="W32" s="44">
        <f>W31+X31</f>
        <v>1831</v>
      </c>
      <c r="X32" s="45"/>
      <c r="Y32" s="44">
        <f>Y31+Z31</f>
        <v>305</v>
      </c>
      <c r="Z32" s="45"/>
      <c r="AA32" s="44">
        <f>AA31+AB31</f>
        <v>9460</v>
      </c>
      <c r="AB32" s="45"/>
      <c r="AC32" s="23">
        <f>Q32+S32+U32+W32+Y32</f>
        <v>9460</v>
      </c>
      <c r="AE32" s="5" t="s">
        <v>0</v>
      </c>
      <c r="AF32" s="24">
        <f>IFERROR(B32/Q32,"N.A.")</f>
        <v>6696.4670296430731</v>
      </c>
      <c r="AG32" s="25"/>
      <c r="AH32" s="24">
        <f>IFERROR(D32/S32,"N.A.")</f>
        <v>6000</v>
      </c>
      <c r="AI32" s="25"/>
      <c r="AJ32" s="24">
        <f>IFERROR(F32/U32,"N.A.")</f>
        <v>7740</v>
      </c>
      <c r="AK32" s="25"/>
      <c r="AL32" s="24">
        <f>IFERROR(H32/W32,"N.A.")</f>
        <v>6819.6176952484984</v>
      </c>
      <c r="AM32" s="25"/>
      <c r="AN32" s="24">
        <f>IFERROR(J32/Y32,"N.A.")</f>
        <v>0</v>
      </c>
      <c r="AO32" s="25"/>
      <c r="AP32" s="24">
        <f>IFERROR(L32/AA32,"N.A.")</f>
        <v>6526.8435517970402</v>
      </c>
      <c r="AQ32" s="25"/>
      <c r="AR32" s="16">
        <f>IFERROR(N32/AC32, "N.A.")</f>
        <v>6526.8435517970402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1573800</v>
      </c>
      <c r="I39" s="2"/>
      <c r="J39" s="2"/>
      <c r="K39" s="2"/>
      <c r="L39" s="1">
        <f>B39+D39+F39+H39+J39</f>
        <v>1573800</v>
      </c>
      <c r="M39" s="13">
        <f>C39+E39+G39+I39+K39</f>
        <v>0</v>
      </c>
      <c r="N39" s="14">
        <f>L39+M39</f>
        <v>1573800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305</v>
      </c>
      <c r="X39" s="2">
        <v>0</v>
      </c>
      <c r="Y39" s="2">
        <v>0</v>
      </c>
      <c r="Z39" s="2">
        <v>0</v>
      </c>
      <c r="AA39" s="1">
        <f>Q39+S39+U39+W39+Y39</f>
        <v>305</v>
      </c>
      <c r="AB39" s="13">
        <f>R39+T39+V39+X39+Z39</f>
        <v>0</v>
      </c>
      <c r="AC39" s="14">
        <f>AA39+AB39</f>
        <v>305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5160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5160</v>
      </c>
      <c r="AQ39" s="13" t="str">
        <f t="shared" si="30"/>
        <v>N.A.</v>
      </c>
      <c r="AR39" s="14">
        <f t="shared" si="30"/>
        <v>5160</v>
      </c>
    </row>
    <row r="40" spans="1:44" ht="15" customHeight="1" thickBot="1" x14ac:dyDescent="0.3">
      <c r="A40" s="3" t="s">
        <v>13</v>
      </c>
      <c r="B40" s="2">
        <v>2361990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2361990</v>
      </c>
      <c r="M40" s="13">
        <f t="shared" si="31"/>
        <v>0</v>
      </c>
      <c r="N40" s="14">
        <f t="shared" ref="N40:N42" si="32">L40+M40</f>
        <v>2361990</v>
      </c>
      <c r="P40" s="3" t="s">
        <v>13</v>
      </c>
      <c r="Q40" s="2">
        <v>712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712</v>
      </c>
      <c r="AB40" s="13">
        <f t="shared" si="33"/>
        <v>0</v>
      </c>
      <c r="AC40" s="14">
        <f t="shared" ref="AC40:AC42" si="34">AA40+AB40</f>
        <v>712</v>
      </c>
      <c r="AE40" s="3" t="s">
        <v>13</v>
      </c>
      <c r="AF40" s="2">
        <f t="shared" ref="AF40:AF43" si="35">IFERROR(B40/Q40, "N.A.")</f>
        <v>3317.4016853932585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3317.4016853932585</v>
      </c>
      <c r="AQ40" s="13" t="str">
        <f t="shared" si="30"/>
        <v>N.A.</v>
      </c>
      <c r="AR40" s="14">
        <f t="shared" si="30"/>
        <v>3317.4016853932585</v>
      </c>
    </row>
    <row r="41" spans="1:44" ht="15" customHeight="1" thickBot="1" x14ac:dyDescent="0.3">
      <c r="A41" s="3" t="s">
        <v>14</v>
      </c>
      <c r="B41" s="2">
        <v>4025230</v>
      </c>
      <c r="C41" s="2">
        <v>17882400</v>
      </c>
      <c r="D41" s="2"/>
      <c r="E41" s="2"/>
      <c r="F41" s="2"/>
      <c r="G41" s="2">
        <v>6512000</v>
      </c>
      <c r="H41" s="2"/>
      <c r="I41" s="2">
        <v>3052500</v>
      </c>
      <c r="J41" s="2">
        <v>0</v>
      </c>
      <c r="K41" s="2"/>
      <c r="L41" s="1">
        <f t="shared" si="31"/>
        <v>4025230</v>
      </c>
      <c r="M41" s="13">
        <f t="shared" si="31"/>
        <v>27446900</v>
      </c>
      <c r="N41" s="14">
        <f t="shared" si="32"/>
        <v>31472130</v>
      </c>
      <c r="P41" s="3" t="s">
        <v>14</v>
      </c>
      <c r="Q41" s="2">
        <v>814</v>
      </c>
      <c r="R41" s="2">
        <v>2848</v>
      </c>
      <c r="S41" s="2">
        <v>0</v>
      </c>
      <c r="T41" s="2">
        <v>0</v>
      </c>
      <c r="U41" s="2">
        <v>0</v>
      </c>
      <c r="V41" s="2">
        <v>814</v>
      </c>
      <c r="W41" s="2">
        <v>0</v>
      </c>
      <c r="X41" s="2">
        <v>407</v>
      </c>
      <c r="Y41" s="2">
        <v>305</v>
      </c>
      <c r="Z41" s="2">
        <v>0</v>
      </c>
      <c r="AA41" s="1">
        <f t="shared" si="33"/>
        <v>1119</v>
      </c>
      <c r="AB41" s="13">
        <f t="shared" si="33"/>
        <v>4069</v>
      </c>
      <c r="AC41" s="14">
        <f t="shared" si="34"/>
        <v>5188</v>
      </c>
      <c r="AE41" s="3" t="s">
        <v>14</v>
      </c>
      <c r="AF41" s="2">
        <f t="shared" si="35"/>
        <v>4945</v>
      </c>
      <c r="AG41" s="2">
        <f t="shared" si="30"/>
        <v>6278.9325842696626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8000</v>
      </c>
      <c r="AL41" s="2" t="str">
        <f t="shared" si="30"/>
        <v>N.A.</v>
      </c>
      <c r="AM41" s="2">
        <f t="shared" si="30"/>
        <v>7500</v>
      </c>
      <c r="AN41" s="2">
        <f t="shared" si="30"/>
        <v>0</v>
      </c>
      <c r="AO41" s="2" t="str">
        <f t="shared" si="30"/>
        <v>N.A.</v>
      </c>
      <c r="AP41" s="15">
        <f t="shared" si="30"/>
        <v>3597.1671134941912</v>
      </c>
      <c r="AQ41" s="13">
        <f t="shared" si="30"/>
        <v>6745.3674121405747</v>
      </c>
      <c r="AR41" s="14">
        <f t="shared" si="30"/>
        <v>6066.3319198149575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6387220.0000000009</v>
      </c>
      <c r="C43" s="2">
        <v>17882400</v>
      </c>
      <c r="D43" s="2"/>
      <c r="E43" s="2"/>
      <c r="F43" s="2"/>
      <c r="G43" s="2">
        <v>6512000</v>
      </c>
      <c r="H43" s="2">
        <v>1573800</v>
      </c>
      <c r="I43" s="2">
        <v>3052500</v>
      </c>
      <c r="J43" s="2">
        <v>0</v>
      </c>
      <c r="K43" s="2"/>
      <c r="L43" s="1">
        <f t="shared" ref="L43" si="36">B43+D43+F43+H43+J43</f>
        <v>7961020.0000000009</v>
      </c>
      <c r="M43" s="13">
        <f t="shared" ref="M43" si="37">C43+E43+G43+I43+K43</f>
        <v>27446900</v>
      </c>
      <c r="N43" s="21">
        <f t="shared" ref="N43" si="38">L43+M43</f>
        <v>35407920</v>
      </c>
      <c r="P43" s="4" t="s">
        <v>16</v>
      </c>
      <c r="Q43" s="2">
        <v>1526</v>
      </c>
      <c r="R43" s="2">
        <v>2848</v>
      </c>
      <c r="S43" s="2">
        <v>0</v>
      </c>
      <c r="T43" s="2">
        <v>0</v>
      </c>
      <c r="U43" s="2">
        <v>0</v>
      </c>
      <c r="V43" s="2">
        <v>814</v>
      </c>
      <c r="W43" s="2">
        <v>305</v>
      </c>
      <c r="X43" s="2">
        <v>407</v>
      </c>
      <c r="Y43" s="2">
        <v>305</v>
      </c>
      <c r="Z43" s="2">
        <v>0</v>
      </c>
      <c r="AA43" s="1">
        <f t="shared" ref="AA43" si="39">Q43+S43+U43+W43+Y43</f>
        <v>2136</v>
      </c>
      <c r="AB43" s="13">
        <f t="shared" ref="AB43" si="40">R43+T43+V43+X43+Z43</f>
        <v>4069</v>
      </c>
      <c r="AC43" s="21">
        <f t="shared" ref="AC43" si="41">AA43+AB43</f>
        <v>6205</v>
      </c>
      <c r="AE43" s="4" t="s">
        <v>16</v>
      </c>
      <c r="AF43" s="2">
        <f t="shared" si="35"/>
        <v>4185.5963302752298</v>
      </c>
      <c r="AG43" s="2">
        <f t="shared" si="30"/>
        <v>6278.9325842696626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8000</v>
      </c>
      <c r="AL43" s="2">
        <f t="shared" si="30"/>
        <v>5160</v>
      </c>
      <c r="AM43" s="2">
        <f t="shared" si="30"/>
        <v>7500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3727.0692883895135</v>
      </c>
      <c r="AQ43" s="13">
        <f t="shared" ref="AQ43" si="43">IFERROR(M43/AB43, "N.A.")</f>
        <v>6745.3674121405747</v>
      </c>
      <c r="AR43" s="14">
        <f t="shared" ref="AR43" si="44">IFERROR(N43/AC43, "N.A.")</f>
        <v>5706.3529411764703</v>
      </c>
    </row>
    <row r="44" spans="1:44" ht="15" customHeight="1" thickBot="1" x14ac:dyDescent="0.3">
      <c r="A44" s="5" t="s">
        <v>0</v>
      </c>
      <c r="B44" s="44">
        <f>B43+C43</f>
        <v>24269620</v>
      </c>
      <c r="C44" s="45"/>
      <c r="D44" s="44">
        <f>D43+E43</f>
        <v>0</v>
      </c>
      <c r="E44" s="45"/>
      <c r="F44" s="44">
        <f>F43+G43</f>
        <v>6512000</v>
      </c>
      <c r="G44" s="45"/>
      <c r="H44" s="44">
        <f>H43+I43</f>
        <v>4626300</v>
      </c>
      <c r="I44" s="45"/>
      <c r="J44" s="44">
        <f>J43+K43</f>
        <v>0</v>
      </c>
      <c r="K44" s="45"/>
      <c r="L44" s="44">
        <f>L43+M43</f>
        <v>35407920</v>
      </c>
      <c r="M44" s="46"/>
      <c r="N44" s="22">
        <f>B44+D44+F44+H44+J44</f>
        <v>35407920</v>
      </c>
      <c r="P44" s="5" t="s">
        <v>0</v>
      </c>
      <c r="Q44" s="44">
        <f>Q43+R43</f>
        <v>4374</v>
      </c>
      <c r="R44" s="45"/>
      <c r="S44" s="44">
        <f>S43+T43</f>
        <v>0</v>
      </c>
      <c r="T44" s="45"/>
      <c r="U44" s="44">
        <f>U43+V43</f>
        <v>814</v>
      </c>
      <c r="V44" s="45"/>
      <c r="W44" s="44">
        <f>W43+X43</f>
        <v>712</v>
      </c>
      <c r="X44" s="45"/>
      <c r="Y44" s="44">
        <f>Y43+Z43</f>
        <v>305</v>
      </c>
      <c r="Z44" s="45"/>
      <c r="AA44" s="44">
        <f>AA43+AB43</f>
        <v>6205</v>
      </c>
      <c r="AB44" s="46"/>
      <c r="AC44" s="22">
        <f>Q44+S44+U44+W44+Y44</f>
        <v>6205</v>
      </c>
      <c r="AE44" s="5" t="s">
        <v>0</v>
      </c>
      <c r="AF44" s="24">
        <f>IFERROR(B44/Q44,"N.A.")</f>
        <v>5548.6099679926838</v>
      </c>
      <c r="AG44" s="25"/>
      <c r="AH44" s="24" t="str">
        <f>IFERROR(D44/S44,"N.A.")</f>
        <v>N.A.</v>
      </c>
      <c r="AI44" s="25"/>
      <c r="AJ44" s="24">
        <f>IFERROR(F44/U44,"N.A.")</f>
        <v>8000</v>
      </c>
      <c r="AK44" s="25"/>
      <c r="AL44" s="24">
        <f>IFERROR(H44/W44,"N.A.")</f>
        <v>6497.6123595505615</v>
      </c>
      <c r="AM44" s="25"/>
      <c r="AN44" s="24">
        <f>IFERROR(J44/Y44,"N.A.")</f>
        <v>0</v>
      </c>
      <c r="AO44" s="25"/>
      <c r="AP44" s="24">
        <f>IFERROR(L44/AA44,"N.A.")</f>
        <v>5706.3529411764703</v>
      </c>
      <c r="AQ44" s="25"/>
      <c r="AR44" s="16">
        <f>IFERROR(N44/AC44, "N.A.")</f>
        <v>5706.3529411764703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3946fdfc-da00-409a-95df-cd9f19cc2a9a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2020 T3</dc:title>
  <dc:subject>Matriz Hussmanns Quintana Roo, 2020-T3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2025-12-16T14:46:23Z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